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E:\WEBTODAY\10_Trade\"/>
    </mc:Choice>
  </mc:AlternateContent>
  <xr:revisionPtr revIDLastSave="0" documentId="13_ncr:1_{044FD2FB-F455-4CC2-A27E-EBA13326B2AA}" xr6:coauthVersionLast="47" xr6:coauthVersionMax="47" xr10:uidLastSave="{00000000-0000-0000-0000-000000000000}"/>
  <bookViews>
    <workbookView xWindow="-120" yWindow="-120" windowWidth="29040" windowHeight="15840" xr2:uid="{00000000-000D-0000-FFFF-FFFF00000000}"/>
  </bookViews>
  <sheets>
    <sheet name="Περιεχόμενα-Contents" sheetId="50" r:id="rId1"/>
    <sheet name="Μεθοδ. Σημείωμα-Method. Note" sheetId="32" r:id="rId2"/>
    <sheet name="Κώδ. - Cod. NACE Rev. 2" sheetId="33" r:id="rId3"/>
    <sheet name="ΠΙΝΑΚΕΣ 2016-TABLES 2016" sheetId="37" r:id="rId4"/>
    <sheet name="1" sheetId="51" r:id="rId5"/>
    <sheet name="2" sheetId="40" r:id="rId6"/>
    <sheet name="3" sheetId="41" r:id="rId7"/>
    <sheet name="4" sheetId="42" r:id="rId8"/>
    <sheet name="5" sheetId="43" r:id="rId9"/>
    <sheet name="6" sheetId="52" r:id="rId10"/>
    <sheet name="7" sheetId="53" r:id="rId11"/>
  </sheets>
  <definedNames>
    <definedName name="_xlnm.Print_Area" localSheetId="4">'1'!$A$1:$I$132</definedName>
    <definedName name="_xlnm.Print_Area" localSheetId="5">'2'!$A$1:$M$133</definedName>
    <definedName name="_xlnm.Print_Area" localSheetId="6">'3'!$A$1:$N$134</definedName>
    <definedName name="_xlnm.Print_Area" localSheetId="7">'4'!$A$1:$P$148</definedName>
    <definedName name="_xlnm.Print_Area" localSheetId="8">'5'!$A$1:$J$142</definedName>
    <definedName name="_xlnm.Print_Area" localSheetId="9">'6'!$A$1:$K$57</definedName>
    <definedName name="_xlnm.Print_Area" localSheetId="10">'7'!$A$1:$K$45</definedName>
    <definedName name="_xlnm.Print_Area" localSheetId="2">'Κώδ. - Cod. NACE Rev. 2'!$A$1:$F$125</definedName>
    <definedName name="_xlnm.Print_Area" localSheetId="1">'Μεθοδ. Σημείωμα-Method. Note'!$A$1:$D$68</definedName>
    <definedName name="_xlnm.Print_Area" localSheetId="0">'Περιεχόμενα-Contents'!$A$1:$D$13</definedName>
    <definedName name="_xlnm.Print_Area" localSheetId="3">'ΠΙΝΑΚΕΣ 2016-TABLES 2016'!$A$1:$O$32</definedName>
    <definedName name="_xlnm.Print_Titles" localSheetId="4">'1'!$9:$11</definedName>
    <definedName name="_xlnm.Print_Titles" localSheetId="5">'2'!$8:$12</definedName>
    <definedName name="_xlnm.Print_Titles" localSheetId="6">'3'!$8:$9</definedName>
    <definedName name="_xlnm.Print_Titles" localSheetId="7">'4'!$8:$10</definedName>
    <definedName name="_xlnm.Print_Titles" localSheetId="8">'5'!$8:$9</definedName>
    <definedName name="_xlnm.Print_Titles" localSheetId="9">'6'!$7:$10</definedName>
    <definedName name="_xlnm.Print_Titles" localSheetId="10">'7'!$8:$11</definedName>
  </definedNames>
  <calcPr calcId="191029"/>
</workbook>
</file>

<file path=xl/calcChain.xml><?xml version="1.0" encoding="utf-8"?>
<calcChain xmlns="http://schemas.openxmlformats.org/spreadsheetml/2006/main">
  <c r="H125" i="51" l="1"/>
  <c r="H121" i="51"/>
  <c r="H111" i="51"/>
  <c r="H105" i="51"/>
  <c r="H99" i="51"/>
  <c r="H95" i="51"/>
  <c r="H93" i="51"/>
  <c r="H85" i="51"/>
  <c r="H82" i="51"/>
  <c r="H79" i="51"/>
  <c r="H71" i="51"/>
  <c r="H63" i="51"/>
  <c r="H60" i="51"/>
  <c r="H50" i="51"/>
  <c r="H40" i="51"/>
  <c r="H35" i="51"/>
  <c r="H25" i="51"/>
  <c r="H22" i="51"/>
  <c r="H19" i="51"/>
  <c r="H17" i="51"/>
  <c r="H14" i="51"/>
  <c r="H13" i="51" s="1"/>
  <c r="H81" i="51" l="1"/>
  <c r="H24" i="51"/>
  <c r="H12" i="51"/>
  <c r="D10" i="43"/>
  <c r="D22" i="43"/>
  <c r="D68" i="43"/>
  <c r="D61" i="43" s="1"/>
  <c r="D125" i="43"/>
  <c r="D124" i="43"/>
  <c r="D123" i="43" s="1"/>
  <c r="D122" i="43"/>
  <c r="D121" i="43"/>
  <c r="D120" i="43"/>
  <c r="D119" i="43" s="1"/>
  <c r="D118" i="43"/>
  <c r="D117" i="43"/>
  <c r="D116" i="43"/>
  <c r="D115" i="43"/>
  <c r="D114" i="43"/>
  <c r="D113" i="43"/>
  <c r="D112" i="43"/>
  <c r="D111" i="43"/>
  <c r="D110" i="43"/>
  <c r="D109" i="43" s="1"/>
  <c r="D108" i="43"/>
  <c r="D107" i="43"/>
  <c r="D106" i="43"/>
  <c r="D105" i="43"/>
  <c r="D104" i="43"/>
  <c r="D103" i="43" s="1"/>
  <c r="D102" i="43"/>
  <c r="D101" i="43"/>
  <c r="D100" i="43"/>
  <c r="D99" i="43"/>
  <c r="D98" i="43"/>
  <c r="D97" i="43" s="1"/>
  <c r="D96" i="43"/>
  <c r="D95" i="43"/>
  <c r="D94" i="43"/>
  <c r="D93" i="43" s="1"/>
  <c r="D92" i="43"/>
  <c r="D91" i="43" s="1"/>
  <c r="D90" i="43"/>
  <c r="D89" i="43"/>
  <c r="D88" i="43"/>
  <c r="D87" i="43"/>
  <c r="D86" i="43"/>
  <c r="D85" i="43"/>
  <c r="D84" i="43"/>
  <c r="D83" i="43" s="1"/>
  <c r="D82" i="43"/>
  <c r="D81" i="43"/>
  <c r="D80" i="43" s="1"/>
  <c r="D78" i="43"/>
  <c r="D77" i="43" s="1"/>
  <c r="D76" i="43"/>
  <c r="D75" i="43"/>
  <c r="D74" i="43"/>
  <c r="D73" i="43"/>
  <c r="D72" i="43"/>
  <c r="D71" i="43"/>
  <c r="D70" i="43"/>
  <c r="D69" i="43" s="1"/>
  <c r="D60" i="43"/>
  <c r="D59" i="43"/>
  <c r="D58" i="43" s="1"/>
  <c r="D57" i="43"/>
  <c r="D56" i="43"/>
  <c r="D55" i="43"/>
  <c r="D54" i="43"/>
  <c r="D53" i="43"/>
  <c r="D48" i="43" s="1"/>
  <c r="D52" i="43"/>
  <c r="D51" i="43"/>
  <c r="D50" i="43"/>
  <c r="D49" i="43"/>
  <c r="D47" i="43"/>
  <c r="D46" i="43"/>
  <c r="D45" i="43"/>
  <c r="D44" i="43"/>
  <c r="D43" i="43"/>
  <c r="D42" i="43"/>
  <c r="D41" i="43"/>
  <c r="D40" i="43"/>
  <c r="D39" i="43"/>
  <c r="D38" i="43" s="1"/>
  <c r="D37" i="43"/>
  <c r="D36" i="43"/>
  <c r="D35" i="43"/>
  <c r="D33" i="43" s="1"/>
  <c r="D34" i="43"/>
  <c r="D32" i="43"/>
  <c r="D31" i="43"/>
  <c r="D30" i="43"/>
  <c r="D29" i="43"/>
  <c r="D28" i="43"/>
  <c r="D27" i="43"/>
  <c r="D26" i="43"/>
  <c r="D25" i="43"/>
  <c r="D24" i="43"/>
  <c r="D23" i="43"/>
  <c r="D21" i="43"/>
  <c r="D20" i="43" s="1"/>
  <c r="D11" i="43" s="1"/>
  <c r="D19" i="43"/>
  <c r="D18" i="43"/>
  <c r="D17" i="43"/>
  <c r="D16" i="43"/>
  <c r="D15" i="43"/>
  <c r="D14" i="43"/>
  <c r="D13" i="43"/>
  <c r="D12" i="43"/>
  <c r="D67" i="43"/>
  <c r="D66" i="43"/>
  <c r="D64" i="43"/>
  <c r="D62" i="43"/>
  <c r="D79" i="43" l="1"/>
  <c r="I25" i="52" l="1"/>
  <c r="G13" i="53"/>
  <c r="G12" i="53" s="1"/>
  <c r="H13" i="53"/>
  <c r="I13" i="53"/>
  <c r="I12" i="53" s="1"/>
  <c r="J13" i="53"/>
  <c r="E13" i="53"/>
  <c r="F12" i="52"/>
  <c r="F11" i="52" s="1"/>
  <c r="G12" i="52"/>
  <c r="C12" i="52" s="1"/>
  <c r="H12" i="52"/>
  <c r="I12" i="52"/>
  <c r="J12" i="52"/>
  <c r="E12" i="52"/>
  <c r="D15" i="52"/>
  <c r="C15" i="52"/>
  <c r="D16" i="53"/>
  <c r="C16" i="53"/>
  <c r="F13" i="53"/>
  <c r="D13" i="53" s="1"/>
  <c r="I26" i="53"/>
  <c r="D35" i="53"/>
  <c r="C35" i="53"/>
  <c r="D34" i="53"/>
  <c r="C34" i="53"/>
  <c r="D33" i="53"/>
  <c r="C33" i="53"/>
  <c r="D32" i="53"/>
  <c r="C32" i="53"/>
  <c r="D31" i="53"/>
  <c r="C31" i="53"/>
  <c r="D30" i="53"/>
  <c r="C30" i="53"/>
  <c r="D29" i="53"/>
  <c r="C29" i="53"/>
  <c r="D28" i="53"/>
  <c r="C28" i="53"/>
  <c r="D27" i="53"/>
  <c r="C27" i="53"/>
  <c r="J26" i="53"/>
  <c r="H26" i="53"/>
  <c r="H12" i="53" s="1"/>
  <c r="G26" i="53"/>
  <c r="F26" i="53"/>
  <c r="D26" i="53" s="1"/>
  <c r="E26" i="53"/>
  <c r="D25" i="53"/>
  <c r="C25" i="53"/>
  <c r="D24" i="53"/>
  <c r="C24" i="53"/>
  <c r="D23" i="53"/>
  <c r="C23" i="53"/>
  <c r="D22" i="53"/>
  <c r="C22" i="53"/>
  <c r="D21" i="53"/>
  <c r="C21" i="53"/>
  <c r="D20" i="53"/>
  <c r="C20" i="53"/>
  <c r="D19" i="53"/>
  <c r="C19" i="53"/>
  <c r="D18" i="53"/>
  <c r="C18" i="53"/>
  <c r="J17" i="53"/>
  <c r="J12" i="53" s="1"/>
  <c r="I17" i="53"/>
  <c r="H17" i="53"/>
  <c r="G17" i="53"/>
  <c r="F17" i="53"/>
  <c r="D17" i="53" s="1"/>
  <c r="E17" i="53"/>
  <c r="D15" i="53"/>
  <c r="C15" i="53"/>
  <c r="D14" i="53"/>
  <c r="C14" i="53"/>
  <c r="J25" i="52"/>
  <c r="H25" i="52"/>
  <c r="G25" i="52"/>
  <c r="F25" i="52"/>
  <c r="E25" i="52"/>
  <c r="C25" i="52" s="1"/>
  <c r="C26" i="53"/>
  <c r="E12" i="53"/>
  <c r="D34" i="52"/>
  <c r="C34" i="52"/>
  <c r="D33" i="52"/>
  <c r="C33" i="52"/>
  <c r="D32" i="52"/>
  <c r="C32" i="52"/>
  <c r="D31" i="52"/>
  <c r="C31" i="52"/>
  <c r="D30" i="52"/>
  <c r="C30" i="52"/>
  <c r="D29" i="52"/>
  <c r="C29" i="52"/>
  <c r="D28" i="52"/>
  <c r="C28" i="52"/>
  <c r="D27" i="52"/>
  <c r="C27" i="52"/>
  <c r="D26" i="52"/>
  <c r="C26" i="52"/>
  <c r="D24" i="52"/>
  <c r="C24" i="52"/>
  <c r="D23" i="52"/>
  <c r="C23" i="52"/>
  <c r="D22" i="52"/>
  <c r="C22" i="52"/>
  <c r="D21" i="52"/>
  <c r="C21" i="52"/>
  <c r="D20" i="52"/>
  <c r="C20" i="52"/>
  <c r="D19" i="52"/>
  <c r="C19" i="52"/>
  <c r="D18" i="52"/>
  <c r="C18" i="52"/>
  <c r="D17" i="52"/>
  <c r="C17" i="52"/>
  <c r="J16" i="52"/>
  <c r="J11" i="52" s="1"/>
  <c r="I16" i="52"/>
  <c r="H16" i="52"/>
  <c r="G16" i="52"/>
  <c r="C16" i="52" s="1"/>
  <c r="F16" i="52"/>
  <c r="D16" i="52" s="1"/>
  <c r="E16" i="52"/>
  <c r="D14" i="52"/>
  <c r="C14" i="52"/>
  <c r="D13" i="52"/>
  <c r="C13" i="52"/>
  <c r="I11" i="52"/>
  <c r="G11" i="52"/>
  <c r="I119" i="43"/>
  <c r="H119" i="43"/>
  <c r="G119" i="43"/>
  <c r="F119" i="43"/>
  <c r="E119" i="43"/>
  <c r="O110" i="42"/>
  <c r="O70" i="42"/>
  <c r="F62" i="42"/>
  <c r="C93" i="43"/>
  <c r="C33" i="43"/>
  <c r="E69" i="43"/>
  <c r="C17" i="43"/>
  <c r="C15" i="43"/>
  <c r="G14" i="51"/>
  <c r="G17" i="51"/>
  <c r="G13" i="51" s="1"/>
  <c r="G19" i="51"/>
  <c r="G22" i="51"/>
  <c r="G25" i="51"/>
  <c r="G35" i="51"/>
  <c r="G40" i="51"/>
  <c r="G24" i="51" s="1"/>
  <c r="G50" i="51"/>
  <c r="G60" i="51"/>
  <c r="G63" i="51"/>
  <c r="G71" i="51"/>
  <c r="G79" i="51"/>
  <c r="G82" i="51"/>
  <c r="G81" i="51" s="1"/>
  <c r="G85" i="51"/>
  <c r="G93" i="51"/>
  <c r="G95" i="51"/>
  <c r="G99" i="51"/>
  <c r="G105" i="51"/>
  <c r="G111" i="51"/>
  <c r="G121" i="51"/>
  <c r="G125" i="51"/>
  <c r="F125" i="51"/>
  <c r="E125" i="51"/>
  <c r="D125" i="51"/>
  <c r="F121" i="51"/>
  <c r="E121" i="51"/>
  <c r="D121" i="51"/>
  <c r="F111" i="51"/>
  <c r="E111" i="51"/>
  <c r="D111" i="51"/>
  <c r="F105" i="51"/>
  <c r="E105" i="51"/>
  <c r="D105" i="51"/>
  <c r="F99" i="51"/>
  <c r="E99" i="51"/>
  <c r="D99" i="51"/>
  <c r="F95" i="51"/>
  <c r="E95" i="51"/>
  <c r="D95" i="51"/>
  <c r="F93" i="51"/>
  <c r="E93" i="51"/>
  <c r="D93" i="51"/>
  <c r="F85" i="51"/>
  <c r="E85" i="51"/>
  <c r="D85" i="51"/>
  <c r="F82" i="51"/>
  <c r="E82" i="51"/>
  <c r="D82" i="51"/>
  <c r="F79" i="51"/>
  <c r="E79" i="51"/>
  <c r="D79" i="51"/>
  <c r="C79" i="51"/>
  <c r="F71" i="51"/>
  <c r="E71" i="51"/>
  <c r="D71" i="51"/>
  <c r="C71" i="51"/>
  <c r="F63" i="51"/>
  <c r="E63" i="51"/>
  <c r="D63" i="51"/>
  <c r="F60" i="51"/>
  <c r="E60" i="51"/>
  <c r="D60" i="51"/>
  <c r="F50" i="51"/>
  <c r="E50" i="51"/>
  <c r="D50" i="51"/>
  <c r="F40" i="51"/>
  <c r="E40" i="51"/>
  <c r="D40" i="51"/>
  <c r="F35" i="51"/>
  <c r="E35" i="51"/>
  <c r="D35" i="51"/>
  <c r="F25" i="51"/>
  <c r="E25" i="51"/>
  <c r="E24" i="51" s="1"/>
  <c r="D25" i="51"/>
  <c r="D24" i="51" s="1"/>
  <c r="F22" i="51"/>
  <c r="E22" i="51"/>
  <c r="D22" i="51"/>
  <c r="C22" i="51"/>
  <c r="F19" i="51"/>
  <c r="E19" i="51"/>
  <c r="D19" i="51"/>
  <c r="F17" i="51"/>
  <c r="E17" i="51"/>
  <c r="D17" i="51"/>
  <c r="F14" i="51"/>
  <c r="F13" i="51" s="1"/>
  <c r="E14" i="51"/>
  <c r="D14" i="51"/>
  <c r="E123" i="43"/>
  <c r="F123" i="43"/>
  <c r="G123" i="43"/>
  <c r="H123" i="43"/>
  <c r="I123" i="43"/>
  <c r="E109" i="43"/>
  <c r="F109" i="43"/>
  <c r="G109" i="43"/>
  <c r="H109" i="43"/>
  <c r="I109" i="43"/>
  <c r="E103" i="43"/>
  <c r="F103" i="43"/>
  <c r="G103" i="43"/>
  <c r="H103" i="43"/>
  <c r="I103" i="43"/>
  <c r="E97" i="43"/>
  <c r="F97" i="43"/>
  <c r="G97" i="43"/>
  <c r="H97" i="43"/>
  <c r="I97" i="43"/>
  <c r="E93" i="43"/>
  <c r="F93" i="43"/>
  <c r="G93" i="43"/>
  <c r="H93" i="43"/>
  <c r="I93" i="43"/>
  <c r="E91" i="43"/>
  <c r="F91" i="43"/>
  <c r="G91" i="43"/>
  <c r="H91" i="43"/>
  <c r="I91" i="43"/>
  <c r="E83" i="43"/>
  <c r="F83" i="43"/>
  <c r="G83" i="43"/>
  <c r="H83" i="43"/>
  <c r="I83" i="43"/>
  <c r="E80" i="43"/>
  <c r="F80" i="43"/>
  <c r="G80" i="43"/>
  <c r="H80" i="43"/>
  <c r="I80" i="43"/>
  <c r="E77" i="43"/>
  <c r="F77" i="43"/>
  <c r="G77" i="43"/>
  <c r="H77" i="43"/>
  <c r="I77" i="43"/>
  <c r="F69" i="43"/>
  <c r="G69" i="43"/>
  <c r="H69" i="43"/>
  <c r="I69" i="43"/>
  <c r="E61" i="43"/>
  <c r="F61" i="43"/>
  <c r="G61" i="43"/>
  <c r="H61" i="43"/>
  <c r="I61" i="43"/>
  <c r="E58" i="43"/>
  <c r="F58" i="43"/>
  <c r="G58" i="43"/>
  <c r="H58" i="43"/>
  <c r="I58" i="43"/>
  <c r="E48" i="43"/>
  <c r="F48" i="43"/>
  <c r="G48" i="43"/>
  <c r="H48" i="43"/>
  <c r="I48" i="43"/>
  <c r="E38" i="43"/>
  <c r="F38" i="43"/>
  <c r="G38" i="43"/>
  <c r="H38" i="43"/>
  <c r="I38" i="43"/>
  <c r="E33" i="43"/>
  <c r="F33" i="43"/>
  <c r="G33" i="43"/>
  <c r="H33" i="43"/>
  <c r="I33" i="43"/>
  <c r="E23" i="43"/>
  <c r="F23" i="43"/>
  <c r="G23" i="43"/>
  <c r="H23" i="43"/>
  <c r="I23" i="43"/>
  <c r="E20" i="43"/>
  <c r="F20" i="43"/>
  <c r="G20" i="43"/>
  <c r="H20" i="43"/>
  <c r="I20" i="43"/>
  <c r="E17" i="43"/>
  <c r="F17" i="43"/>
  <c r="G17" i="43"/>
  <c r="H17" i="43"/>
  <c r="I17" i="43"/>
  <c r="E15" i="43"/>
  <c r="F15" i="43"/>
  <c r="G15" i="43"/>
  <c r="H15" i="43"/>
  <c r="I15" i="43"/>
  <c r="E12" i="43"/>
  <c r="F12" i="43"/>
  <c r="G12" i="43"/>
  <c r="H12" i="43"/>
  <c r="I12" i="43"/>
  <c r="E124" i="42"/>
  <c r="F124" i="42"/>
  <c r="G124" i="42"/>
  <c r="H124" i="42"/>
  <c r="I124" i="42"/>
  <c r="J124" i="42"/>
  <c r="K124" i="42"/>
  <c r="L124" i="42"/>
  <c r="M124" i="42"/>
  <c r="O124" i="42"/>
  <c r="E120" i="42"/>
  <c r="F120" i="42"/>
  <c r="G120" i="42"/>
  <c r="H120" i="42"/>
  <c r="I120" i="42"/>
  <c r="J120" i="42"/>
  <c r="K120" i="42"/>
  <c r="L120" i="42"/>
  <c r="M120" i="42"/>
  <c r="O120" i="42"/>
  <c r="E110" i="42"/>
  <c r="F110" i="42"/>
  <c r="G110" i="42"/>
  <c r="H110" i="42"/>
  <c r="I110" i="42"/>
  <c r="J110" i="42"/>
  <c r="K110" i="42"/>
  <c r="L110" i="42"/>
  <c r="M110" i="42"/>
  <c r="E104" i="42"/>
  <c r="F104" i="42"/>
  <c r="G104" i="42"/>
  <c r="H104" i="42"/>
  <c r="I104" i="42"/>
  <c r="J104" i="42"/>
  <c r="K104" i="42"/>
  <c r="L104" i="42"/>
  <c r="M104" i="42"/>
  <c r="O104" i="42"/>
  <c r="E98" i="42"/>
  <c r="F98" i="42"/>
  <c r="G98" i="42"/>
  <c r="H98" i="42"/>
  <c r="I98" i="42"/>
  <c r="J98" i="42"/>
  <c r="K98" i="42"/>
  <c r="L98" i="42"/>
  <c r="M98" i="42"/>
  <c r="O98" i="42"/>
  <c r="E94" i="42"/>
  <c r="F94" i="42"/>
  <c r="G94" i="42"/>
  <c r="H94" i="42"/>
  <c r="I94" i="42"/>
  <c r="J94" i="42"/>
  <c r="K94" i="42"/>
  <c r="L94" i="42"/>
  <c r="M94" i="42"/>
  <c r="O94" i="42"/>
  <c r="E92" i="42"/>
  <c r="F92" i="42"/>
  <c r="G92" i="42"/>
  <c r="H92" i="42"/>
  <c r="I92" i="42"/>
  <c r="J92" i="42"/>
  <c r="K92" i="42"/>
  <c r="L92" i="42"/>
  <c r="M92" i="42"/>
  <c r="O92" i="42"/>
  <c r="E84" i="42"/>
  <c r="F84" i="42"/>
  <c r="G84" i="42"/>
  <c r="H84" i="42"/>
  <c r="I84" i="42"/>
  <c r="J84" i="42"/>
  <c r="K84" i="42"/>
  <c r="L84" i="42"/>
  <c r="M84" i="42"/>
  <c r="O84" i="42"/>
  <c r="E81" i="42"/>
  <c r="F81" i="42"/>
  <c r="G81" i="42"/>
  <c r="H81" i="42"/>
  <c r="H80" i="42" s="1"/>
  <c r="I81" i="42"/>
  <c r="J81" i="42"/>
  <c r="K81" i="42"/>
  <c r="L81" i="42"/>
  <c r="M81" i="42"/>
  <c r="O81" i="42"/>
  <c r="O80" i="42" s="1"/>
  <c r="E78" i="42"/>
  <c r="F78" i="42"/>
  <c r="G78" i="42"/>
  <c r="H78" i="42"/>
  <c r="I78" i="42"/>
  <c r="J78" i="42"/>
  <c r="K78" i="42"/>
  <c r="L78" i="42"/>
  <c r="M78" i="42"/>
  <c r="O78" i="42"/>
  <c r="E70" i="42"/>
  <c r="F70" i="42"/>
  <c r="G70" i="42"/>
  <c r="H70" i="42"/>
  <c r="I70" i="42"/>
  <c r="J70" i="42"/>
  <c r="K70" i="42"/>
  <c r="L70" i="42"/>
  <c r="M70" i="42"/>
  <c r="E62" i="42"/>
  <c r="G62" i="42"/>
  <c r="H62" i="42"/>
  <c r="I62" i="42"/>
  <c r="J62" i="42"/>
  <c r="K62" i="42"/>
  <c r="L62" i="42"/>
  <c r="M62" i="42"/>
  <c r="O62" i="42"/>
  <c r="E59" i="42"/>
  <c r="F59" i="42"/>
  <c r="G59" i="42"/>
  <c r="H59" i="42"/>
  <c r="I59" i="42"/>
  <c r="J59" i="42"/>
  <c r="K59" i="42"/>
  <c r="L59" i="42"/>
  <c r="M59" i="42"/>
  <c r="O59" i="42"/>
  <c r="E49" i="42"/>
  <c r="F49" i="42"/>
  <c r="G49" i="42"/>
  <c r="H49" i="42"/>
  <c r="I49" i="42"/>
  <c r="J49" i="42"/>
  <c r="K49" i="42"/>
  <c r="L49" i="42"/>
  <c r="M49" i="42"/>
  <c r="O49" i="42"/>
  <c r="E39" i="42"/>
  <c r="F39" i="42"/>
  <c r="G39" i="42"/>
  <c r="H39" i="42"/>
  <c r="I39" i="42"/>
  <c r="J39" i="42"/>
  <c r="K39" i="42"/>
  <c r="L39" i="42"/>
  <c r="M39" i="42"/>
  <c r="O39" i="42"/>
  <c r="E34" i="42"/>
  <c r="F34" i="42"/>
  <c r="G34" i="42"/>
  <c r="H34" i="42"/>
  <c r="I34" i="42"/>
  <c r="J34" i="42"/>
  <c r="K34" i="42"/>
  <c r="L34" i="42"/>
  <c r="M34" i="42"/>
  <c r="O34" i="42"/>
  <c r="E24" i="42"/>
  <c r="F24" i="42"/>
  <c r="G24" i="42"/>
  <c r="H24" i="42"/>
  <c r="H23" i="42" s="1"/>
  <c r="I24" i="42"/>
  <c r="J24" i="42"/>
  <c r="K24" i="42"/>
  <c r="L24" i="42"/>
  <c r="M24" i="42"/>
  <c r="M23" i="42" s="1"/>
  <c r="O24" i="42"/>
  <c r="O23" i="42" s="1"/>
  <c r="E21" i="42"/>
  <c r="F21" i="42"/>
  <c r="G21" i="42"/>
  <c r="H21" i="42"/>
  <c r="I21" i="42"/>
  <c r="J21" i="42"/>
  <c r="K21" i="42"/>
  <c r="L21" i="42"/>
  <c r="M21" i="42"/>
  <c r="O21" i="42"/>
  <c r="E18" i="42"/>
  <c r="F18" i="42"/>
  <c r="G18" i="42"/>
  <c r="H18" i="42"/>
  <c r="I18" i="42"/>
  <c r="J18" i="42"/>
  <c r="K18" i="42"/>
  <c r="K12" i="42" s="1"/>
  <c r="L18" i="42"/>
  <c r="M18" i="42"/>
  <c r="O18" i="42"/>
  <c r="E16" i="42"/>
  <c r="F16" i="42"/>
  <c r="G16" i="42"/>
  <c r="G12" i="42" s="1"/>
  <c r="H16" i="42"/>
  <c r="I16" i="42"/>
  <c r="J16" i="42"/>
  <c r="K16" i="42"/>
  <c r="L16" i="42"/>
  <c r="M16" i="42"/>
  <c r="O16" i="42"/>
  <c r="E13" i="42"/>
  <c r="F13" i="42"/>
  <c r="G13" i="42"/>
  <c r="H13" i="42"/>
  <c r="H12" i="42"/>
  <c r="I13" i="42"/>
  <c r="J13" i="42"/>
  <c r="K13" i="42"/>
  <c r="L13" i="42"/>
  <c r="L12" i="42"/>
  <c r="M13" i="42"/>
  <c r="O13" i="42"/>
  <c r="D124" i="42"/>
  <c r="D120" i="42"/>
  <c r="D110" i="42"/>
  <c r="D104" i="42"/>
  <c r="D98" i="42"/>
  <c r="D94" i="42"/>
  <c r="D92" i="42"/>
  <c r="D84" i="42"/>
  <c r="D81" i="42"/>
  <c r="D80" i="42"/>
  <c r="D78" i="42"/>
  <c r="D70" i="42"/>
  <c r="D62" i="42"/>
  <c r="D59" i="42"/>
  <c r="D49" i="42"/>
  <c r="D39" i="42"/>
  <c r="D23" i="42" s="1"/>
  <c r="D34" i="42"/>
  <c r="D24" i="42"/>
  <c r="D21" i="42"/>
  <c r="D18" i="42"/>
  <c r="D16" i="42"/>
  <c r="D13" i="42"/>
  <c r="D12" i="42" s="1"/>
  <c r="E123" i="41"/>
  <c r="E119" i="41"/>
  <c r="E109" i="41"/>
  <c r="E103" i="41"/>
  <c r="E97" i="41"/>
  <c r="E93" i="41"/>
  <c r="E79" i="41" s="1"/>
  <c r="E91" i="41"/>
  <c r="E83" i="41"/>
  <c r="E80" i="41"/>
  <c r="E77" i="41"/>
  <c r="E69" i="41"/>
  <c r="E61" i="41"/>
  <c r="E58" i="41"/>
  <c r="E48" i="41"/>
  <c r="E38" i="41"/>
  <c r="E33" i="41"/>
  <c r="E23" i="41"/>
  <c r="E20" i="41"/>
  <c r="E17" i="41"/>
  <c r="E15" i="41"/>
  <c r="E12" i="41"/>
  <c r="I123" i="41"/>
  <c r="I119" i="41"/>
  <c r="I109" i="41"/>
  <c r="I103" i="41"/>
  <c r="I97" i="41"/>
  <c r="I93" i="41"/>
  <c r="I91" i="41"/>
  <c r="I83" i="41"/>
  <c r="I80" i="41"/>
  <c r="I77" i="41"/>
  <c r="I69" i="41"/>
  <c r="I61" i="41"/>
  <c r="I58" i="41"/>
  <c r="I48" i="41"/>
  <c r="I38" i="41"/>
  <c r="I33" i="41"/>
  <c r="I23" i="41"/>
  <c r="I22" i="41" s="1"/>
  <c r="I20" i="41"/>
  <c r="I17" i="41"/>
  <c r="I15" i="41"/>
  <c r="I11" i="41" s="1"/>
  <c r="I12" i="41"/>
  <c r="D123" i="41"/>
  <c r="F123" i="41"/>
  <c r="G123" i="41"/>
  <c r="J123" i="41"/>
  <c r="K123" i="41"/>
  <c r="D119" i="41"/>
  <c r="F119" i="41"/>
  <c r="G119" i="41"/>
  <c r="J119" i="41"/>
  <c r="K119" i="41"/>
  <c r="D109" i="41"/>
  <c r="F109" i="41"/>
  <c r="G109" i="41"/>
  <c r="J109" i="41"/>
  <c r="K109" i="41"/>
  <c r="D103" i="41"/>
  <c r="F103" i="41"/>
  <c r="G103" i="41"/>
  <c r="J103" i="41"/>
  <c r="K103" i="41"/>
  <c r="D97" i="41"/>
  <c r="F97" i="41"/>
  <c r="G97" i="41"/>
  <c r="J97" i="41"/>
  <c r="K97" i="41"/>
  <c r="D93" i="41"/>
  <c r="F93" i="41"/>
  <c r="G93" i="41"/>
  <c r="J93" i="41"/>
  <c r="K93" i="41"/>
  <c r="D91" i="41"/>
  <c r="F91" i="41"/>
  <c r="G91" i="41"/>
  <c r="J91" i="41"/>
  <c r="K91" i="41"/>
  <c r="D83" i="41"/>
  <c r="F83" i="41"/>
  <c r="G83" i="41"/>
  <c r="J83" i="41"/>
  <c r="K83" i="41"/>
  <c r="D80" i="41"/>
  <c r="F80" i="41"/>
  <c r="G80" i="41"/>
  <c r="J80" i="41"/>
  <c r="K80" i="41"/>
  <c r="D77" i="41"/>
  <c r="F77" i="41"/>
  <c r="G77" i="41"/>
  <c r="J77" i="41"/>
  <c r="K77" i="41"/>
  <c r="D69" i="41"/>
  <c r="F69" i="41"/>
  <c r="G69" i="41"/>
  <c r="J69" i="41"/>
  <c r="K69" i="41"/>
  <c r="D61" i="41"/>
  <c r="F61" i="41"/>
  <c r="G61" i="41"/>
  <c r="J61" i="41"/>
  <c r="K61" i="41"/>
  <c r="D58" i="41"/>
  <c r="F58" i="41"/>
  <c r="G58" i="41"/>
  <c r="J58" i="41"/>
  <c r="K58" i="41"/>
  <c r="D48" i="41"/>
  <c r="F48" i="41"/>
  <c r="G48" i="41"/>
  <c r="J48" i="41"/>
  <c r="J22" i="41" s="1"/>
  <c r="K48" i="41"/>
  <c r="D38" i="41"/>
  <c r="F38" i="41"/>
  <c r="G38" i="41"/>
  <c r="J38" i="41"/>
  <c r="K38" i="41"/>
  <c r="D33" i="41"/>
  <c r="D22" i="41" s="1"/>
  <c r="F33" i="41"/>
  <c r="G33" i="41"/>
  <c r="J33" i="41"/>
  <c r="K33" i="41"/>
  <c r="D23" i="41"/>
  <c r="F23" i="41"/>
  <c r="G23" i="41"/>
  <c r="J23" i="41"/>
  <c r="K23" i="41"/>
  <c r="D20" i="41"/>
  <c r="F20" i="41"/>
  <c r="G20" i="41"/>
  <c r="J20" i="41"/>
  <c r="K20" i="41"/>
  <c r="L20" i="41"/>
  <c r="D17" i="41"/>
  <c r="F17" i="41"/>
  <c r="G17" i="41"/>
  <c r="J17" i="41"/>
  <c r="K17" i="41"/>
  <c r="L17" i="41"/>
  <c r="D15" i="41"/>
  <c r="F15" i="41"/>
  <c r="G15" i="41"/>
  <c r="J15" i="41"/>
  <c r="K15" i="41"/>
  <c r="D12" i="41"/>
  <c r="F12" i="41"/>
  <c r="G12" i="41"/>
  <c r="G11" i="41" s="1"/>
  <c r="J12" i="41"/>
  <c r="J11" i="41" s="1"/>
  <c r="K12" i="41"/>
  <c r="K11" i="41"/>
  <c r="L12" i="41"/>
  <c r="L11" i="41" s="1"/>
  <c r="L123" i="41"/>
  <c r="L119" i="41"/>
  <c r="L109" i="41"/>
  <c r="L103" i="41"/>
  <c r="L97" i="41"/>
  <c r="L93" i="41"/>
  <c r="L91" i="41"/>
  <c r="L83" i="41"/>
  <c r="L80" i="41"/>
  <c r="L77" i="41"/>
  <c r="L69" i="41"/>
  <c r="L61" i="41"/>
  <c r="L58" i="41"/>
  <c r="L48" i="41"/>
  <c r="L38" i="41"/>
  <c r="L33" i="41"/>
  <c r="L23" i="41"/>
  <c r="L22" i="41" s="1"/>
  <c r="L15" i="41"/>
  <c r="H123" i="41"/>
  <c r="H119" i="41"/>
  <c r="H109" i="41"/>
  <c r="H103" i="41"/>
  <c r="H97" i="41"/>
  <c r="H93" i="41"/>
  <c r="H91" i="41"/>
  <c r="H83" i="41"/>
  <c r="H80" i="41"/>
  <c r="H79" i="41" s="1"/>
  <c r="H77" i="41"/>
  <c r="H69" i="41"/>
  <c r="H61" i="41"/>
  <c r="H58" i="41"/>
  <c r="H48" i="41"/>
  <c r="H38" i="41"/>
  <c r="H33" i="41"/>
  <c r="H23" i="41"/>
  <c r="H22" i="41" s="1"/>
  <c r="H20" i="41"/>
  <c r="H17" i="41"/>
  <c r="H15" i="41"/>
  <c r="H11" i="41" s="1"/>
  <c r="H12" i="41"/>
  <c r="D126" i="40"/>
  <c r="E126" i="40"/>
  <c r="H126" i="40"/>
  <c r="I126" i="40"/>
  <c r="J126" i="40"/>
  <c r="K126" i="40"/>
  <c r="D122" i="40"/>
  <c r="E122" i="40"/>
  <c r="H122" i="40"/>
  <c r="I122" i="40"/>
  <c r="J122" i="40"/>
  <c r="K122" i="40"/>
  <c r="D112" i="40"/>
  <c r="E112" i="40"/>
  <c r="H112" i="40"/>
  <c r="I112" i="40"/>
  <c r="J112" i="40"/>
  <c r="K112" i="40"/>
  <c r="D106" i="40"/>
  <c r="E106" i="40"/>
  <c r="H106" i="40"/>
  <c r="I106" i="40"/>
  <c r="J106" i="40"/>
  <c r="K106" i="40"/>
  <c r="D100" i="40"/>
  <c r="E100" i="40"/>
  <c r="H100" i="40"/>
  <c r="I100" i="40"/>
  <c r="J100" i="40"/>
  <c r="K100" i="40"/>
  <c r="D96" i="40"/>
  <c r="E96" i="40"/>
  <c r="H96" i="40"/>
  <c r="I96" i="40"/>
  <c r="J96" i="40"/>
  <c r="K96" i="40"/>
  <c r="D94" i="40"/>
  <c r="E94" i="40"/>
  <c r="H94" i="40"/>
  <c r="I94" i="40"/>
  <c r="J94" i="40"/>
  <c r="K94" i="40"/>
  <c r="D86" i="40"/>
  <c r="E86" i="40"/>
  <c r="H86" i="40"/>
  <c r="I86" i="40"/>
  <c r="J86" i="40"/>
  <c r="K86" i="40"/>
  <c r="D83" i="40"/>
  <c r="D82" i="40" s="1"/>
  <c r="E83" i="40"/>
  <c r="E82" i="40" s="1"/>
  <c r="H83" i="40"/>
  <c r="I83" i="40"/>
  <c r="I82" i="40" s="1"/>
  <c r="J83" i="40"/>
  <c r="K83" i="40"/>
  <c r="K82" i="40" s="1"/>
  <c r="D80" i="40"/>
  <c r="E80" i="40"/>
  <c r="H80" i="40"/>
  <c r="I80" i="40"/>
  <c r="J80" i="40"/>
  <c r="K80" i="40"/>
  <c r="D72" i="40"/>
  <c r="E72" i="40"/>
  <c r="H72" i="40"/>
  <c r="I72" i="40"/>
  <c r="J72" i="40"/>
  <c r="K72" i="40"/>
  <c r="D64" i="40"/>
  <c r="E64" i="40"/>
  <c r="H64" i="40"/>
  <c r="I64" i="40"/>
  <c r="J64" i="40"/>
  <c r="K64" i="40"/>
  <c r="D61" i="40"/>
  <c r="E61" i="40"/>
  <c r="H61" i="40"/>
  <c r="I61" i="40"/>
  <c r="J61" i="40"/>
  <c r="K61" i="40"/>
  <c r="C51" i="40"/>
  <c r="D51" i="40"/>
  <c r="E51" i="40"/>
  <c r="H51" i="40"/>
  <c r="I51" i="40"/>
  <c r="J51" i="40"/>
  <c r="K51" i="40"/>
  <c r="D41" i="40"/>
  <c r="E41" i="40"/>
  <c r="H41" i="40"/>
  <c r="I41" i="40"/>
  <c r="J41" i="40"/>
  <c r="K41" i="40"/>
  <c r="D36" i="40"/>
  <c r="E36" i="40"/>
  <c r="H36" i="40"/>
  <c r="I36" i="40"/>
  <c r="J36" i="40"/>
  <c r="K36" i="40"/>
  <c r="D26" i="40"/>
  <c r="D25" i="40" s="1"/>
  <c r="E26" i="40"/>
  <c r="H26" i="40"/>
  <c r="I26" i="40"/>
  <c r="J26" i="40"/>
  <c r="J25" i="40" s="1"/>
  <c r="K26" i="40"/>
  <c r="D23" i="40"/>
  <c r="E23" i="40"/>
  <c r="H23" i="40"/>
  <c r="I23" i="40"/>
  <c r="J23" i="40"/>
  <c r="K23" i="40"/>
  <c r="D20" i="40"/>
  <c r="E20" i="40"/>
  <c r="H20" i="40"/>
  <c r="I20" i="40"/>
  <c r="J20" i="40"/>
  <c r="K20" i="40"/>
  <c r="D18" i="40"/>
  <c r="D14" i="40" s="1"/>
  <c r="E18" i="40"/>
  <c r="F18" i="40"/>
  <c r="H18" i="40"/>
  <c r="I18" i="40"/>
  <c r="J18" i="40"/>
  <c r="K18" i="40"/>
  <c r="C15" i="40"/>
  <c r="D15" i="40"/>
  <c r="E15" i="40"/>
  <c r="H15" i="40"/>
  <c r="H14" i="40" s="1"/>
  <c r="I15" i="40"/>
  <c r="J15" i="40"/>
  <c r="J14" i="40" s="1"/>
  <c r="K15" i="40"/>
  <c r="F126" i="40"/>
  <c r="F122" i="40"/>
  <c r="F112" i="40"/>
  <c r="F106" i="40"/>
  <c r="F100" i="40"/>
  <c r="F96" i="40"/>
  <c r="F94" i="40"/>
  <c r="F86" i="40"/>
  <c r="F83" i="40"/>
  <c r="F80" i="40"/>
  <c r="F72" i="40"/>
  <c r="F64" i="40"/>
  <c r="F61" i="40"/>
  <c r="F51" i="40"/>
  <c r="F41" i="40"/>
  <c r="F36" i="40"/>
  <c r="F26" i="40"/>
  <c r="F25" i="40" s="1"/>
  <c r="F23" i="40"/>
  <c r="F20" i="40"/>
  <c r="F14" i="40" s="1"/>
  <c r="F15" i="40"/>
  <c r="E13" i="51"/>
  <c r="D13" i="51"/>
  <c r="D25" i="52"/>
  <c r="H11" i="52"/>
  <c r="E11" i="43" l="1"/>
  <c r="G22" i="43"/>
  <c r="G11" i="43"/>
  <c r="I11" i="43"/>
  <c r="F11" i="43"/>
  <c r="G10" i="41"/>
  <c r="C12" i="53"/>
  <c r="H10" i="41"/>
  <c r="D11" i="52"/>
  <c r="I10" i="41"/>
  <c r="F12" i="53"/>
  <c r="D12" i="53" s="1"/>
  <c r="G80" i="42"/>
  <c r="L79" i="41"/>
  <c r="L10" i="41" s="1"/>
  <c r="D11" i="41"/>
  <c r="K22" i="41"/>
  <c r="K10" i="41" s="1"/>
  <c r="J79" i="41"/>
  <c r="J10" i="41" s="1"/>
  <c r="L23" i="42"/>
  <c r="F23" i="42"/>
  <c r="L80" i="42"/>
  <c r="F80" i="42"/>
  <c r="E22" i="43"/>
  <c r="H79" i="43"/>
  <c r="K79" i="41"/>
  <c r="H11" i="43"/>
  <c r="G79" i="41"/>
  <c r="E11" i="41"/>
  <c r="E10" i="41" s="1"/>
  <c r="E23" i="42"/>
  <c r="E11" i="42" s="1"/>
  <c r="K80" i="42"/>
  <c r="E80" i="42"/>
  <c r="G79" i="43"/>
  <c r="F11" i="41"/>
  <c r="F10" i="41" s="1"/>
  <c r="M80" i="42"/>
  <c r="E14" i="40"/>
  <c r="E13" i="40" s="1"/>
  <c r="G22" i="41"/>
  <c r="F79" i="41"/>
  <c r="O12" i="42"/>
  <c r="J12" i="42"/>
  <c r="F12" i="42"/>
  <c r="F11" i="42" s="1"/>
  <c r="J23" i="42"/>
  <c r="J11" i="42" s="1"/>
  <c r="J80" i="42"/>
  <c r="I22" i="43"/>
  <c r="F79" i="43"/>
  <c r="D12" i="52"/>
  <c r="C13" i="53"/>
  <c r="C17" i="53"/>
  <c r="I79" i="41"/>
  <c r="H82" i="40"/>
  <c r="E22" i="41"/>
  <c r="F22" i="43"/>
  <c r="F10" i="43" s="1"/>
  <c r="I79" i="43"/>
  <c r="I10" i="43" s="1"/>
  <c r="H25" i="40"/>
  <c r="J82" i="40"/>
  <c r="F22" i="41"/>
  <c r="D79" i="41"/>
  <c r="M12" i="42"/>
  <c r="M11" i="42" s="1"/>
  <c r="I12" i="42"/>
  <c r="I11" i="42" s="1"/>
  <c r="E12" i="42"/>
  <c r="I23" i="42"/>
  <c r="I80" i="42"/>
  <c r="H22" i="43"/>
  <c r="E79" i="43"/>
  <c r="E11" i="52"/>
  <c r="C11" i="52" s="1"/>
  <c r="D81" i="51"/>
  <c r="D12" i="51" s="1"/>
  <c r="F81" i="51"/>
  <c r="G12" i="51"/>
  <c r="F24" i="51"/>
  <c r="E81" i="51"/>
  <c r="E12" i="51" s="1"/>
  <c r="J13" i="40"/>
  <c r="K14" i="40"/>
  <c r="I14" i="40"/>
  <c r="K25" i="40"/>
  <c r="I25" i="40"/>
  <c r="E25" i="40"/>
  <c r="H13" i="40"/>
  <c r="D13" i="40"/>
  <c r="F82" i="40"/>
  <c r="F13" i="40" s="1"/>
  <c r="D11" i="42"/>
  <c r="O11" i="42"/>
  <c r="L11" i="42"/>
  <c r="H11" i="42"/>
  <c r="K23" i="42"/>
  <c r="K11" i="42" s="1"/>
  <c r="G23" i="42"/>
  <c r="G11" i="42" s="1"/>
  <c r="G10" i="43" l="1"/>
  <c r="E10" i="43"/>
  <c r="H10" i="43"/>
  <c r="D10" i="41"/>
  <c r="F12" i="51"/>
  <c r="I13" i="40"/>
  <c r="K13" i="40"/>
</calcChain>
</file>

<file path=xl/sharedStrings.xml><?xml version="1.0" encoding="utf-8"?>
<sst xmlns="http://schemas.openxmlformats.org/spreadsheetml/2006/main" count="1255" uniqueCount="562">
  <si>
    <t>(€000's)</t>
  </si>
  <si>
    <t>ΜΕΘΟΔΟΛΟΓΙΚΟ ΣΗΜΕΙΩΜΑ</t>
  </si>
  <si>
    <t>METHODOLOGICAL NOTE</t>
  </si>
  <si>
    <t>Κάλυψη</t>
  </si>
  <si>
    <t xml:space="preserve">Η στατιστική μονάδα που καλύφθηκε ήταν η επιχείρηση. </t>
  </si>
  <si>
    <t>Σύμβολα που χρησιμοποιούνται</t>
  </si>
  <si>
    <t>Ορισμοί που χρησιμοποιούνται</t>
  </si>
  <si>
    <t xml:space="preserve">0 = Μηδέν ή λιγότερο από το μισό της μονάδας μέτρησης </t>
  </si>
  <si>
    <t>000's = Χιλιάδες</t>
  </si>
  <si>
    <t>€ = Ευρώ</t>
  </si>
  <si>
    <t>Περ. = Περιλαμβανομένου</t>
  </si>
  <si>
    <t>Coverage</t>
  </si>
  <si>
    <t>The statistical unit enumerated was the enterprise.</t>
  </si>
  <si>
    <t>Definitions of terms used</t>
  </si>
  <si>
    <t>Πηγές των στοιχείων</t>
  </si>
  <si>
    <t>Το δείγμα</t>
  </si>
  <si>
    <t>Περίοδος αναφοράς</t>
  </si>
  <si>
    <t>Στατιστική μονάδα έρευνας</t>
  </si>
  <si>
    <t>Εμπιστευτικότητα των στοιχείων</t>
  </si>
  <si>
    <t>Reference period</t>
  </si>
  <si>
    <t>The sample</t>
  </si>
  <si>
    <t>Sources οf data</t>
  </si>
  <si>
    <t>The statistical unit enumerated</t>
  </si>
  <si>
    <t>Confidentiality of data collected</t>
  </si>
  <si>
    <t xml:space="preserve">000's = Thousand </t>
  </si>
  <si>
    <t>€ = Euro</t>
  </si>
  <si>
    <t>NACE Rev. 2 = Statistical Classification of Economic Activities of the EU</t>
  </si>
  <si>
    <t>Incl. = Including</t>
  </si>
  <si>
    <t xml:space="preserve">NACE Αναθ. 2 = Στατιστική Ταξινόμηση Οικονομικών Δραστηριοτήτων της ΕΕ </t>
  </si>
  <si>
    <t>ΣΤΑΤΙΣΤΙΚΗ ΤΑΞΙΝΟΜΗΣΗ ΟΙΚΟΝΟΜΙΚΩΝ ΔΡΑΣΤΗΡΙΟΤΗΤΩΝ NACE ΑΝΑΘ. 2</t>
  </si>
  <si>
    <t>STATISTICAL CLASSIFICATION OF ECONOMIC ACTIVITIES NACE REV. 2</t>
  </si>
  <si>
    <t>Περιγραφή</t>
  </si>
  <si>
    <t>Description</t>
  </si>
  <si>
    <t>Code NACE Rev. 2</t>
  </si>
  <si>
    <t>Code NACE   Rev. 2</t>
  </si>
  <si>
    <t>Κώδικας NACE Aναθ. 2</t>
  </si>
  <si>
    <t>Αξία παραγωγής</t>
  </si>
  <si>
    <t xml:space="preserve">Persons
engaged
 </t>
  </si>
  <si>
    <t xml:space="preserve"> (No.)</t>
  </si>
  <si>
    <t xml:space="preserve">Production value
                                                                                                                  </t>
  </si>
  <si>
    <t xml:space="preserve">Gross fixed
capital
formation
</t>
  </si>
  <si>
    <t xml:space="preserve"> (€000's)</t>
  </si>
  <si>
    <t xml:space="preserve">Προστιθέμενη αξία </t>
  </si>
  <si>
    <t>Μισθωτοί</t>
  </si>
  <si>
    <t>Σύνολο</t>
  </si>
  <si>
    <t>Employees</t>
  </si>
  <si>
    <t>Total</t>
  </si>
  <si>
    <t>Κώδικας NACE Αναθ. 2</t>
  </si>
  <si>
    <t xml:space="preserve">Συνεισφορές εργοδότη στα διάφορα ταμεία </t>
  </si>
  <si>
    <t>Employers' contribution to various funds</t>
  </si>
  <si>
    <t>Έσοδα από
παροχή
υπηρεσιών</t>
  </si>
  <si>
    <t>Ολική αξία
πωλήσεων</t>
  </si>
  <si>
    <t xml:space="preserve">Αλλαγή αποθεμάτων </t>
  </si>
  <si>
    <t>Άλλα λειτουργικά
 έσοδα</t>
  </si>
  <si>
    <t>Total
 turnover</t>
  </si>
  <si>
    <t xml:space="preserve">Change in stocks </t>
  </si>
  <si>
    <t>Other operating income</t>
  </si>
  <si>
    <t>Αξία
προϊόντων που
αγοράστηκαν
για μεταπώληση (-)</t>
  </si>
  <si>
    <t>Production value</t>
  </si>
  <si>
    <t>Value of goods
purchased for
 resale (-)</t>
  </si>
  <si>
    <t>Έξοδα παραγωγής</t>
  </si>
  <si>
    <t>Διοικητικά
 έξοδα</t>
  </si>
  <si>
    <t>Ενοίκια που πληρώθηκαν</t>
  </si>
  <si>
    <t xml:space="preserve">Έμμεσοι φόροι
</t>
  </si>
  <si>
    <t>Προστιθέμενη αξία σε τιμές συντελεστών</t>
  </si>
  <si>
    <t>Production expenses</t>
  </si>
  <si>
    <t>Administrative
 expenses</t>
  </si>
  <si>
    <t>Rents
 paid</t>
  </si>
  <si>
    <t xml:space="preserve">Indirect taxes </t>
  </si>
  <si>
    <t>Value added at factor cost</t>
  </si>
  <si>
    <t>Εργατικό κόστος</t>
  </si>
  <si>
    <t>Labour costs</t>
  </si>
  <si>
    <t>Αποσβέσεις</t>
  </si>
  <si>
    <t>Λειτουργικό Πλεόνασμα</t>
  </si>
  <si>
    <t xml:space="preserve">Τόκοι </t>
  </si>
  <si>
    <t>Depreciation</t>
  </si>
  <si>
    <t>Operating
Surplus</t>
  </si>
  <si>
    <t xml:space="preserve">Interest paid
</t>
  </si>
  <si>
    <t>Κτίρια</t>
  </si>
  <si>
    <t>Μεταφορικά
μέσα</t>
  </si>
  <si>
    <t xml:space="preserve">Έπιπλα </t>
  </si>
  <si>
    <t>Buildings</t>
  </si>
  <si>
    <t xml:space="preserve">Furniture </t>
  </si>
  <si>
    <t>Computers &amp; software</t>
  </si>
  <si>
    <t>Μηχανήματα, εξοπλισμός και άυλα αγαθά</t>
  </si>
  <si>
    <t>Machinery, equipment and intangible goods</t>
  </si>
  <si>
    <t>ΠΕΡΙΕΧΟΜΕΝΑ</t>
  </si>
  <si>
    <t>CONTENTS</t>
  </si>
  <si>
    <t xml:space="preserve">Πίνακας Table </t>
  </si>
  <si>
    <t>Περιεχόμενα - Contents</t>
  </si>
  <si>
    <t>In compliance with the Statistics Law, No. 15(I) of 2000, all data collected are treated as confidential and used solely for statistical purposes. No data for individual firms or persons are published or disclosed to anyone.</t>
  </si>
  <si>
    <t>Σύμφωνα με τον περί Στατιστικής Νόμο, αρ. 15(I) του 2000, όλα τα στοιχεία που συλλέγονται θεωρούνται εμπιστευτικά και χρησιμοποιούνται αποκλειστικά για σκοπούς στατιστικής. Καμιά πληροφορία που αφορά συγκεκριμένη επιχείρηση ή πρόσωπα δημοσιεύεται ή αποκαλύπτεται σε οποιονδήποτε.</t>
  </si>
  <si>
    <t>0 = Nil or less than half of the unit of measurement</t>
  </si>
  <si>
    <t xml:space="preserve">Προστιθέμενη
αξία </t>
  </si>
  <si>
    <t xml:space="preserve">Value added </t>
  </si>
  <si>
    <t>Value added</t>
  </si>
  <si>
    <t>Απασχόληση και εργατικό κόστος κατά κατηγορία εργαζομένων και οικονομική δραστηριότητα</t>
  </si>
  <si>
    <t>Αξία πωλήσεων και αξία παραγωγής κατά οικονομική δραστηριότητα</t>
  </si>
  <si>
    <t>Ακαθάριστες πάγιες κεφαλαιουχικές επενδύσεις κατά κατηγορία και οικονομική δραστηριότητα</t>
  </si>
  <si>
    <t>Gross fixed capital formation by type and economic activity</t>
  </si>
  <si>
    <t>Turnover and production value by economic activity</t>
  </si>
  <si>
    <t>Employment and labour costs by occupational category and economic activity</t>
  </si>
  <si>
    <t xml:space="preserve">Μισθοί και ημερομίσθια </t>
  </si>
  <si>
    <t>Wages and salaries</t>
  </si>
  <si>
    <t xml:space="preserve">Αριθμός απασχοληθέντων προσώπων                           </t>
  </si>
  <si>
    <t xml:space="preserve">Number of persons engaged </t>
  </si>
  <si>
    <t>Production value, intermediate inputs, value added, labour costs and interest paid on loans by economic activity</t>
  </si>
  <si>
    <t>Αξία παραγωγής, ενδιάμεση ανάλωση, προστιθέμενη αξία, εργατικό κόστος και τόκοι που πληρώθηκαν για δάνεια κατά οικονομική δραστηριότητα</t>
  </si>
  <si>
    <t>Η.Υ. &amp; λογισμικά προγράμματα</t>
  </si>
  <si>
    <t>7=5-6</t>
  </si>
  <si>
    <t>6</t>
  </si>
  <si>
    <t>3</t>
  </si>
  <si>
    <t>2</t>
  </si>
  <si>
    <t>1</t>
  </si>
  <si>
    <t>4</t>
  </si>
  <si>
    <t>5=1-(2+3+4)</t>
  </si>
  <si>
    <t>8</t>
  </si>
  <si>
    <t>9</t>
  </si>
  <si>
    <t>11</t>
  </si>
  <si>
    <t>10=7-8-9</t>
  </si>
  <si>
    <t>Income from  construction activities</t>
  </si>
  <si>
    <t>Έσοδα από δραστηριότητες εμπορίου</t>
  </si>
  <si>
    <t>Έσοδα από   βιομηχανικές δραστηριότητες</t>
  </si>
  <si>
    <t>Έσοδα από  κατασκευαστικές  δραστηριότητες</t>
  </si>
  <si>
    <t>ΑΝΑΛΥΤΙΚΟΙ ΠΙΝΑΚΕΣ ΓΙΑ ΤΟ 2016</t>
  </si>
  <si>
    <t>DETAILED TABLES FOR 2016</t>
  </si>
  <si>
    <r>
      <rPr>
        <b/>
        <sz val="11"/>
        <rFont val="Times New Roman"/>
        <family val="1"/>
        <charset val="161"/>
      </rPr>
      <t xml:space="preserve">Προστιθέμενη αξία: </t>
    </r>
    <r>
      <rPr>
        <sz val="11"/>
        <rFont val="Times New Roman"/>
        <family val="1"/>
        <charset val="161"/>
      </rPr>
      <t>προκύπτει αφού αφαιρεθούν από την αξία παραγωγής</t>
    </r>
    <r>
      <rPr>
        <b/>
        <sz val="11"/>
        <rFont val="Times New Roman"/>
        <family val="1"/>
        <charset val="161"/>
      </rPr>
      <t xml:space="preserve"> </t>
    </r>
    <r>
      <rPr>
        <sz val="11"/>
        <rFont val="Times New Roman"/>
        <family val="1"/>
        <charset val="161"/>
      </rPr>
      <t>τα έξοδα παραγωγής, τα διοικητικά έξοδα και τα ενοίκια.</t>
    </r>
  </si>
  <si>
    <r>
      <rPr>
        <b/>
        <sz val="11"/>
        <rFont val="Times New Roman"/>
        <family val="1"/>
        <charset val="161"/>
      </rPr>
      <t>Προστιθέμενη αξία σε τιμές συντελεστών παραγωγής:</t>
    </r>
    <r>
      <rPr>
        <sz val="11"/>
        <rFont val="Times New Roman"/>
        <family val="1"/>
        <charset val="161"/>
      </rPr>
      <t xml:space="preserve"> προκύπτει αφού αφαιρεθούν από την προστιθέμενη αξία οι έμμεσοι φόροι. Περιλαμβάνει το εργατικό κόστος, τις αποσβέσεις και το λειτουργικό πλεόνασμα.</t>
    </r>
  </si>
  <si>
    <r>
      <rPr>
        <b/>
        <sz val="11"/>
        <rFont val="Times New Roman"/>
        <family val="1"/>
        <charset val="161"/>
      </rPr>
      <t>Μισθοί και ημερομίσθια:</t>
    </r>
    <r>
      <rPr>
        <sz val="11"/>
        <rFont val="Times New Roman"/>
        <family val="1"/>
        <charset val="161"/>
      </rPr>
      <t xml:space="preserve"> περιλαμβάνουν τους κανονικούς μισθούς, 13ο και 14ο μισθό, την αμοιβή από υπερωρίες, άλλα ωφελήματα, την αξία πληρωμών σε είδος, το τιμαριθμικό επίδομα κλπ. Οι πληρωμές δίδονται ακαθάριστες, δηλαδή πριν αφαιρεθούν από αυτές ο φόρος εισοδήματος, οι κοινωνικές ασφαλίσεις και οι συνεισφορές σε άλλα ταμεία. Οι μισθοί περιλαμβάνουν επίσης τους υποτιθέμενους μισθούς για μέλη της οικογένειας που εργάζονται αμισθί στην επιχείρηση, εργαζόμενους ιδιοκτήτες και συνεταίρους.</t>
    </r>
  </si>
  <si>
    <r>
      <rPr>
        <b/>
        <sz val="11"/>
        <rFont val="Times New Roman"/>
        <family val="1"/>
        <charset val="161"/>
      </rPr>
      <t xml:space="preserve">Συνεισφορές των εργοδοτών σε διάφορα ταμεία: </t>
    </r>
    <r>
      <rPr>
        <sz val="11"/>
        <rFont val="Times New Roman"/>
        <family val="1"/>
        <charset val="161"/>
      </rPr>
      <t>περιλαμβάνουν τις κοινωνικές ασφαλίσεις, τα ταμεία προνοίας, συντάξεως, ιατρικής περίθαλψης και άλλα ταμεία.</t>
    </r>
  </si>
  <si>
    <r>
      <rPr>
        <b/>
        <sz val="11"/>
        <rFont val="Times New Roman"/>
        <family val="1"/>
        <charset val="161"/>
      </rPr>
      <t>Αποθέματα:</t>
    </r>
    <r>
      <rPr>
        <sz val="11"/>
        <rFont val="Times New Roman"/>
        <family val="1"/>
        <charset val="161"/>
      </rPr>
      <t xml:space="preserve"> αναφέρονται στα αποθέματα στην αρχή και στο τέλος του έτους αναφοράς. Η αξία τους βασίζεται στη μέση τιμή αγοράς κατά τη διάρκεια του έτους.</t>
    </r>
  </si>
  <si>
    <r>
      <rPr>
        <b/>
        <sz val="11"/>
        <rFont val="Times New Roman"/>
        <family val="1"/>
        <charset val="161"/>
      </rPr>
      <t xml:space="preserve">Έμμεσοι φόροι: </t>
    </r>
    <r>
      <rPr>
        <sz val="11"/>
        <rFont val="Times New Roman"/>
        <family val="1"/>
        <charset val="161"/>
      </rPr>
      <t>περιλαμβάνουν τις άδειες αυτοκινήτων, τους επαγγελματικούς και δημοτικούς φόρους, τις άδειες λειτουργίας των επιχειρήσεων, τα χαρτόσημα και άλλους έμμεσους φόρους.</t>
    </r>
  </si>
  <si>
    <r>
      <rPr>
        <b/>
        <sz val="11"/>
        <rFont val="Times New Roman"/>
        <family val="1"/>
        <charset val="161"/>
      </rPr>
      <t xml:space="preserve">Τόκοι: </t>
    </r>
    <r>
      <rPr>
        <sz val="11"/>
        <rFont val="Times New Roman"/>
        <family val="1"/>
        <charset val="161"/>
      </rPr>
      <t>αναφέρονται στα ποσά που πληρώθηκαν ως τόκος για δάνεια που συνήψε η επιχείρηση</t>
    </r>
    <r>
      <rPr>
        <sz val="11"/>
        <color indexed="8"/>
        <rFont val="Times New Roman"/>
        <family val="1"/>
        <charset val="161"/>
      </rPr>
      <t>.</t>
    </r>
  </si>
  <si>
    <r>
      <rPr>
        <b/>
        <sz val="11"/>
        <rFont val="Times New Roman"/>
        <family val="1"/>
        <charset val="161"/>
      </rPr>
      <t>Αποσβέσεις:</t>
    </r>
    <r>
      <rPr>
        <sz val="11"/>
        <rFont val="Times New Roman"/>
        <family val="1"/>
        <charset val="161"/>
      </rPr>
      <t xml:space="preserve"> η υπολογισμένη αξία της φθοράς του κεφαλαιουχικού εξοπλισμού, όπως κτιρίων, μηχανημάτων, μεταφορικών μέσων, επίπλων κλπ.  Είναι βασισμένη πάνω στην έννοια της λογιστικής απόσβεσης και όχι της οικονομικής.</t>
    </r>
  </si>
  <si>
    <r>
      <rPr>
        <b/>
        <sz val="11"/>
        <rFont val="Times New Roman"/>
        <family val="1"/>
        <charset val="161"/>
      </rPr>
      <t xml:space="preserve">Επιχείρηση: </t>
    </r>
    <r>
      <rPr>
        <sz val="11"/>
        <rFont val="Times New Roman"/>
        <family val="1"/>
        <charset val="161"/>
      </rPr>
      <t>μια οικονομική μονάδα με νομική οντότητα, εταιρεία ή αυτοεργοδοτούμενος, που ασχολείται με μια ή περισσότερες οικονομικές δραστηριότητες. Δυνατόν να περιλαμβάνει περισσότερα από ένα υποστατικά σε διαφορετικές τοποθεσίες.</t>
    </r>
  </si>
  <si>
    <r>
      <rPr>
        <b/>
        <sz val="11"/>
        <rFont val="Times New Roman"/>
        <family val="1"/>
        <charset val="161"/>
      </rPr>
      <t xml:space="preserve">Value added: </t>
    </r>
    <r>
      <rPr>
        <sz val="11"/>
        <rFont val="Times New Roman"/>
        <family val="1"/>
        <charset val="161"/>
      </rPr>
      <t>is derived by deducting from the production value the production expenses, the administrative expenses and rents.</t>
    </r>
  </si>
  <si>
    <r>
      <rPr>
        <b/>
        <sz val="11"/>
        <rFont val="Times New Roman"/>
        <family val="1"/>
        <charset val="161"/>
      </rPr>
      <t>Value added at factor cost:</t>
    </r>
    <r>
      <rPr>
        <sz val="11"/>
        <rFont val="Times New Roman"/>
        <family val="1"/>
        <charset val="161"/>
      </rPr>
      <t xml:space="preserve"> is derived by deducting from value added indirect taxes. It comprises of labour costs, depreciation and operating surplus.</t>
    </r>
  </si>
  <si>
    <r>
      <rPr>
        <b/>
        <sz val="11"/>
        <rFont val="Times New Roman"/>
        <family val="1"/>
        <charset val="161"/>
      </rPr>
      <t>Wages and salaries:</t>
    </r>
    <r>
      <rPr>
        <sz val="11"/>
        <rFont val="Times New Roman"/>
        <family val="1"/>
        <charset val="161"/>
      </rPr>
      <t xml:space="preserve"> include normal wages and salaries, 13th and 14th salaries, overtime earnings, bonuses, value of payments in kind, cost of living allowances etc. The payments are given gross i.e. before any deductions for income tax, social insurance and other contributions to other funds have been made. They also include imputed wages for unpaid family workers, working proprietors and partners.</t>
    </r>
  </si>
  <si>
    <r>
      <rPr>
        <b/>
        <sz val="11"/>
        <rFont val="Times New Roman"/>
        <family val="1"/>
        <charset val="161"/>
      </rPr>
      <t>Employer’s contribution</t>
    </r>
    <r>
      <rPr>
        <sz val="11"/>
        <rFont val="Times New Roman"/>
        <family val="1"/>
        <charset val="161"/>
      </rPr>
      <t xml:space="preserve"> </t>
    </r>
    <r>
      <rPr>
        <b/>
        <sz val="11"/>
        <rFont val="Times New Roman"/>
        <family val="1"/>
        <charset val="161"/>
      </rPr>
      <t xml:space="preserve">to various funds: </t>
    </r>
    <r>
      <rPr>
        <sz val="11"/>
        <rFont val="Times New Roman"/>
        <family val="1"/>
        <charset val="161"/>
      </rPr>
      <t>include social insurance, provident and pension funds, medical and other funds.</t>
    </r>
  </si>
  <si>
    <r>
      <rPr>
        <b/>
        <sz val="11"/>
        <rFont val="Times New Roman"/>
        <family val="1"/>
        <charset val="161"/>
      </rPr>
      <t>Enterprise:</t>
    </r>
    <r>
      <rPr>
        <sz val="11"/>
        <rFont val="Times New Roman"/>
        <family val="1"/>
        <charset val="161"/>
      </rPr>
      <t xml:space="preserve"> refers to an economic unit which is a legal entity, a firm or self-employed engaging in one, or predominantly one, kind of economic activity. It may consist of more than one establishments located at various sites.</t>
    </r>
  </si>
  <si>
    <r>
      <rPr>
        <b/>
        <sz val="11"/>
        <rFont val="Times New Roman"/>
        <family val="1"/>
        <charset val="161"/>
      </rPr>
      <t>Stocks:</t>
    </r>
    <r>
      <rPr>
        <sz val="11"/>
        <rFont val="Times New Roman"/>
        <family val="1"/>
        <charset val="161"/>
      </rPr>
      <t xml:space="preserve"> refer to stocks held at the beginning and end of the reference year valued at average purchase prices during the year.</t>
    </r>
  </si>
  <si>
    <r>
      <rPr>
        <b/>
        <sz val="11"/>
        <rFont val="Times New Roman"/>
        <family val="1"/>
        <charset val="161"/>
      </rPr>
      <t>Indirect taxes:</t>
    </r>
    <r>
      <rPr>
        <sz val="11"/>
        <rFont val="Times New Roman"/>
        <family val="1"/>
        <charset val="161"/>
      </rPr>
      <t xml:space="preserve"> refer to motor vehicle licences, professional and municipality taxes, fees for business licences, stamp duties and other indirect taxes.</t>
    </r>
  </si>
  <si>
    <r>
      <rPr>
        <b/>
        <sz val="11"/>
        <rFont val="Times New Roman"/>
        <family val="1"/>
        <charset val="161"/>
      </rPr>
      <t>Interest:</t>
    </r>
    <r>
      <rPr>
        <sz val="11"/>
        <rFont val="Times New Roman"/>
        <family val="1"/>
        <charset val="161"/>
      </rPr>
      <t xml:space="preserve"> refers to the amount paid as interest for capital borrowed by the enterprise.</t>
    </r>
  </si>
  <si>
    <t>Η περίοδος στην οποία αναφέρονται οι πληροφορίες είναι το ημερολογιακό έτος 2016.</t>
  </si>
  <si>
    <t>The reference period for the data collected is the calendar year 2016.</t>
  </si>
  <si>
    <t>ΠINAKAΣ   5:   ΑΚΑΘΑΡΙΣΤΕΣ ΠΑΓΙΕΣ ΚΕΦΑΛΑΙΟΥΧΙΚΕΣ ΕΠΕΝΔΥΣΕΙΣ ΚΑΤΑ ΚΑΤΗΓΟΡΙΑ ΚΑΙ ΟΙΚΟΝΟΜΙΚΗ ΔΡΑΣΤΗΡΙΟΤΗΤΑ</t>
  </si>
  <si>
    <t>TABLE        5:   GROSS FIXED CAPITAL FORMATION BY TYPE AND ECONOMIC ACTIVITY</t>
  </si>
  <si>
    <t>TABLE        2:   EMPLOYMENT AND LABOUR COSTS BY OCCUPATIONAL CATEGORY AND ECONOMIC ACTIVITY</t>
  </si>
  <si>
    <t>ΠINAKAΣ   2:  ΑΠΑΣΧΟΛΗΣΗ ΚΑΙ ΕΡΓΑΤΙΚΟ ΚΟΣΤΟΣ ΚΑΤΑ ΚΑΤΗΓΟΡΙΑ ΕΡΓΑΖΟΜΕΝΩΝ ΚΑΙ ΟΙΚΟΝΟΜΙΚΗ ΔΡΑΣΤΗΡΙΟΤΗΤΑ</t>
  </si>
  <si>
    <t>ΠINAKAΣ   4:  ΑΞΙΑ ΠΑΡΑΓΩΓΗΣ, ΕΝΔΙΑΜΕΣΗ ΑΝΑΛΩΣΗ, ΠΡΟΣΤΙΘΕΜΕΝΗ ΑΞΙΑ, ΕΡΓΑΤΙΚΟ ΚΟΣΤΟΣ ΚΑΙ ΤΟΚΟΙ ΠΟΥ ΠΛΗΡΩΘΗΚΑΝ ΓΙΑ ΔΑΝΕΙΑ ΚΑΤΑ ΟΙΚΟΝΟΜΙΚΗ ΔΡΑΣΤΗΡΙΟΤΗΤΑ</t>
  </si>
  <si>
    <t>TABLE        4:   PRODUCTION VALUE, INTERMEDIATE INPUTS, VALUE ADDED, LABOUR COSTS AND INTEREST PAID ON LOANS BY ECONOMIC ACTIVITY</t>
  </si>
  <si>
    <t>ΠINAKAΣ   3:  ΑΞΙΑ ΠΩΛΗΣΕΩΝ ΚΑΙ ΑΞΙΑ ΠΑΡΑΓΩΓΗΣ ΚΑΤΑ ΟΙΚΟΝΟΜΙΚΗ ΔΡΑΣΤΗΡΙΟΤΗΤΑ</t>
  </si>
  <si>
    <t>TABLE        3:   TURNOVER AND PRODUCTION VALUE BY ECONOMIC ACTIVITY</t>
  </si>
  <si>
    <t>ΧΟΝΔΡΙΚΟ ΚΑΙ ΛΙΑΝΙΚΟ ΕΜΠΟΡΙΟ˙ ΕΠΙΣΚΕΥΗ ΜΗΧΑΝΟΚΙΝΗΤΩΝ ΟΧΗΜΑΤΩΝ ΚΑΙ ΜΟΤΟΣΙΚΛΕΤΩΝ</t>
  </si>
  <si>
    <t>WHOLESALE AND RETAIL TRADE; REPAIR OF MOTOR VEHICLES AND MOTORCYCLES</t>
  </si>
  <si>
    <t>ΧΟΝΔΡΙΚΟ ΚΑΙ ΛΙΑΝΙΚΟ ΕΜΠΟΡΙΟ ΚΑΙ ΕΠΙΣΚΕΥΗ ΜΗΧΑΝΟΚΙΝΗΤΩΝ ΟΧΗΜΑΤΩΝ ΚΑΙ ΜΟΤΟΣΙΚΛΕΤΩΝ</t>
  </si>
  <si>
    <t>WHOLESALE AND RETAIL TRADE AND REPAIR OF MOTOR VEHICLES AND MOTORCYCLES</t>
  </si>
  <si>
    <t>Πώληση μηχανοκίνητων οχημάτων</t>
  </si>
  <si>
    <t>Sale of motor vehicles</t>
  </si>
  <si>
    <t>Πώληση αυτοκινήτων και ελαφρών μηχανοκίνητων οχημάτων</t>
  </si>
  <si>
    <t>Sale of  cars and light motor vehicles</t>
  </si>
  <si>
    <t>Πώληση άλλων μηχανοκίνητων οχημάτων</t>
  </si>
  <si>
    <t>Sale of other motor vehicles</t>
  </si>
  <si>
    <t>Συντήρηση και επισκευή μηχανοκίνητων οχημάτων</t>
  </si>
  <si>
    <t>Maintenance and repair of motor vehicles</t>
  </si>
  <si>
    <t>Sale of motor vehicle parts and accessories</t>
  </si>
  <si>
    <t>Χονδρικό εμπόριο μερών, εξαρτημάτων και αξεσουάρ μηχανοκίνητων οχημάτων</t>
  </si>
  <si>
    <t>Wholesale trade of motor vehicle parts and accessories</t>
  </si>
  <si>
    <t>Retail trade of motor vehicle parts and accessories</t>
  </si>
  <si>
    <t>Sale, maintenance and repair of motorcycles and related parts and accessories</t>
  </si>
  <si>
    <t>ΧΟΝΔΡΙΚΟ ΕΜΠΟΡΙΟ, ΕΚΤΟΣ ΑΠΟ ΤΟ ΕΜΠΟΡΙΟ ΜΗΧΑΝΟΚΙΝΗΤΩΝ ΟΧΗΜΑΤΩΝ ΚΑΙ ΜΟΤΟΣΙΚΛΕΤΩΝ</t>
  </si>
  <si>
    <t>WHOLESALE TRADE, EXCEPT OF MOTOR VEHICLES AND MOTORCYCLES</t>
  </si>
  <si>
    <t>Χονδρικό εμπόριο έναντι αμοιβής ή βάσει σύμβασης</t>
  </si>
  <si>
    <t>Wholesale on a fee or contract basis</t>
  </si>
  <si>
    <t>Εμπορικοί αντιπρόσωποι που μεσολαβούν στην πώληση γεωργικών πρώτων υλών, ζώντων ζώων, κλωστοϋφαντουργικών πρώτων υλών και ημιτελών προϊόντων</t>
  </si>
  <si>
    <t>Agents involved in the sale of agricultural raw materials, live animals, textile raw materials and semi-finished goods</t>
  </si>
  <si>
    <t>Εμπορικοί αντιπρόσωποι που μεσολαβούν στην πώληση καυσίμων, μεταλλευμάτων, μετάλλων και βιομηχανικών χημικών προϊόντων</t>
  </si>
  <si>
    <t>Agents involved in the sale of fuels, ores, metals and industrial chemicals</t>
  </si>
  <si>
    <t>Εμπορικοί αντιπρόσωποι που μεσολαβούν στην πώληση ξυλείας και οικοδομικών υλικών</t>
  </si>
  <si>
    <t>Agents involved in the sale of timber and building materials</t>
  </si>
  <si>
    <t>Εμπορικοί αντιπρόσωποι που μεσολαβούν στην πώληση μηχανημάτων, βιομηχανικού εξοπλισμού, πλοίων και αεροσκαφών</t>
  </si>
  <si>
    <t>Agents involved in the sale of machinery, industrial equipment, ships and aircraft</t>
  </si>
  <si>
    <t>Εμπορικοί αντιπρόσωποι που μεσολαβούν στην πώληση επίπλων, ειδών οικιακής χρήσης, σιδηρικών και ειδών κιγκαλερίας</t>
  </si>
  <si>
    <t>Agents involved in the sale of furniture, household goods, hardware and ironmongery</t>
  </si>
  <si>
    <t>Εμπορικοί αντιπρόσωποι που μεσολαβούν στην πώληση κλωστοϋφαντουργικών προϊόντων, ενδυμάτων, γουναρικών, υποδημάτων και δερμάτινων προϊόντων</t>
  </si>
  <si>
    <t>Agents involved in the sale of textiles, clothing, fur, footwear and leather goods</t>
  </si>
  <si>
    <t>Εμπορικοί αντιπρόσωποι που μεσολαβούν στην πώληση τροφίμων, ποτών και καπνού</t>
  </si>
  <si>
    <t>Agents involved in the sale of food, beverages and tobacco</t>
  </si>
  <si>
    <t>Εμπορικοί αντιπρόσωποι ειδικευμένοι στην πώληση άλλων συγκεκριμένων προϊόντων</t>
  </si>
  <si>
    <t>Agents specialised in the sale of other particular products</t>
  </si>
  <si>
    <t>Εμπορικοί αντιπρόσωποι που μεσολαβούν στην πώληση διαφόρων ειδών</t>
  </si>
  <si>
    <t>Agents involved in the sale of a variety of goods</t>
  </si>
  <si>
    <t>Χονδρικό εμπόριο ακατέργαστων γεωργικών πρώτων υλών και ζώντων ζώων</t>
  </si>
  <si>
    <t>Wholesale of agricultural raw materials and live animals</t>
  </si>
  <si>
    <t>Χονδρικό εμπόριο σιτηρών, ακατέργαστου καπνού, σπόρων και ζωοτροφών</t>
  </si>
  <si>
    <t>Wholesale of grain, unmanufactured tobacco, seeds and animal feeds</t>
  </si>
  <si>
    <t>Χονδρικό εμπόριο λουλουδιών και φυτών</t>
  </si>
  <si>
    <t>Wholesale of flowers and plants</t>
  </si>
  <si>
    <t>Χονδρικό εμπόριο ζώντων ζώων</t>
  </si>
  <si>
    <t>Wholesale of live animals</t>
  </si>
  <si>
    <t>Χονδρικό εμπόριο δερμάτων, προβιών και κατεργασμένου δέρματος</t>
  </si>
  <si>
    <t>Wholesale of hides, skins and leather</t>
  </si>
  <si>
    <t>Χονδρικό εμπόριο τροφίμων, ποτών και καπνού</t>
  </si>
  <si>
    <t>Wholesale of food, beverages and tobacco</t>
  </si>
  <si>
    <t>Χονδρικό εμπόριο φρούτων και λαχανικών</t>
  </si>
  <si>
    <t>Wholesale of fruit and vegetables</t>
  </si>
  <si>
    <t>Χονδρικό εμπόριο κρέατος και προϊόντων κρέατος</t>
  </si>
  <si>
    <t>Wholesale of meat and meat products</t>
  </si>
  <si>
    <t>Χονδρικό εμπόριο γαλακτοκομικών προϊόντων, αβγών και βρώσιμων ελαίων και λιπών</t>
  </si>
  <si>
    <t>Wholesale of dairy products, eggs and edible oils and fats</t>
  </si>
  <si>
    <t>Χονδρικό εμπόριο ποτών</t>
  </si>
  <si>
    <t>Wholesale of  beverages</t>
  </si>
  <si>
    <t>Χονδρικό εμπόριο προϊόντων καπνού</t>
  </si>
  <si>
    <t>Wholesale of tobacco products</t>
  </si>
  <si>
    <t>Χονδρικό εμπόριο ζάχαρης, σοκολάτας και ειδών ζαχαροπλαστικής</t>
  </si>
  <si>
    <t>Wholesale of sugar and chocolate and sugar confectionery</t>
  </si>
  <si>
    <t>Χονδρικό εμπόριο καφέ, τσαγιού, κακάου και μπαχαρικών</t>
  </si>
  <si>
    <t>Wholesale of coffee, tea, cocoa and spices</t>
  </si>
  <si>
    <t>Χονδρικό εμπόριο άλλων τροφίμων, συμπεριλαμβανομένων ψαριών, καρκινοειδών και μαλακίων</t>
  </si>
  <si>
    <t>Wholesale of other food, including fish, crustaceans and molluscs</t>
  </si>
  <si>
    <t>Μη ειδικευμένο χονδρικό εμπόριο τροφίμων, ποτών και καπνού</t>
  </si>
  <si>
    <t>Non-specialised wholesale of food, beverages and tobacco</t>
  </si>
  <si>
    <t>Χονδρικό εμπόριο ειδών οικιακής χρήσης</t>
  </si>
  <si>
    <t>Wholesale of household goods</t>
  </si>
  <si>
    <t>Χονδρικό εμπόριο κλωστοϋφαντουργικών προϊόντων</t>
  </si>
  <si>
    <t>Wholesale of textiles</t>
  </si>
  <si>
    <t>Χονδρικό εμπόριο ενδυμάτων και υποδημάτων</t>
  </si>
  <si>
    <t>Wholesale of clothing and footwear</t>
  </si>
  <si>
    <t>Χονδρικό εμπόριο ηλεκτρικών οικιακών συσκευών</t>
  </si>
  <si>
    <t>Wholesale of electrical household appliances</t>
  </si>
  <si>
    <t>Χονδρικό εμπόριο ειδών πορσελάνης και γυαλικών και υλικών καθαρισμού</t>
  </si>
  <si>
    <t>Wholesale of china and glassware and cleaning materials</t>
  </si>
  <si>
    <t>Χονδρικό εμπόριο αρωμάτων και καλλυντικών</t>
  </si>
  <si>
    <t>Wholesale of perfume and cosmetics</t>
  </si>
  <si>
    <t>Χονδρικό εμπόριο φαρμακευτικών προϊόντων</t>
  </si>
  <si>
    <t>Wholesale of pharmaceutical goods</t>
  </si>
  <si>
    <t>Χονδρικό εμπόριο επίπλων, χαλιών και φωτιστικών</t>
  </si>
  <si>
    <t>Wholesale of furniture, carpets and lighting equipment</t>
  </si>
  <si>
    <t>Χονδρικό εμπόριο ρολογιών και κοσμημάτων</t>
  </si>
  <si>
    <t>Wholesale of watches and jewellery</t>
  </si>
  <si>
    <t>Χονδρικό εμπόριο άλλων ειδών οικιακής χρήσης</t>
  </si>
  <si>
    <t>Wholesale of other household goods</t>
  </si>
  <si>
    <t>Χονδρικό εμπόριο εξοπλισμού πληροφοριακών και επικοινωνιακών συστημάτων</t>
  </si>
  <si>
    <t>Wholesale of information and communication equipment</t>
  </si>
  <si>
    <t>Χονδρικό εμπόριο ηλεκτρονικών υπολογιστών, περιφερειακού εξοπλισμού υπολογιστών και λογισμικού</t>
  </si>
  <si>
    <t>Wholesale of computers, computer peripheral equipment and software</t>
  </si>
  <si>
    <t>Χονδρικό εμπόριο ηλεκτρονικού και τηλεπικοινωνιακού εξοπλισμού και εξαρτημάτων</t>
  </si>
  <si>
    <t>Wholesale of electronic and telecommunications equipment and parts</t>
  </si>
  <si>
    <t>Χονδρικό εμπόριο άλλων μηχανημάτων, εξοπλισμού και προμηθειών</t>
  </si>
  <si>
    <t>Wholesale of other machinery, equipment and supplies</t>
  </si>
  <si>
    <t>Χονδρικό εμπόριο γεωργικών μηχανημάτων, εξοπλισμού και προμηθειών</t>
  </si>
  <si>
    <t>Wholesale of agricultural machinery, equipment and supplies</t>
  </si>
  <si>
    <t>Χονδρικό εμπόριο εργαλειομηχανών</t>
  </si>
  <si>
    <t>Wholesale of machine tools</t>
  </si>
  <si>
    <t>Χονδρικό εμπόριο εξορυκτικών μηχανημάτων, καθώς και μηχανημάτων για κατασκευαστικά έργα και έργα πολιτικού μηχανικού</t>
  </si>
  <si>
    <t>Wholesale of mining, construction and civil engineering machinery</t>
  </si>
  <si>
    <t>Χονδρικό εμπόριο μηχανημάτων για την κλωστοϋφαντουργική βιομηχανία, και χονδρικό εμπόριο ραπτομηχανών, πλεκτομηχανών και επίπλων γραφείου</t>
  </si>
  <si>
    <t>Wholesale of machinery for the textile industry and of sewing, knitting machines and office furniture</t>
  </si>
  <si>
    <t>Χονδρικό εμπόριο άλλων μηχανών και εξοπλισμού γραφείου</t>
  </si>
  <si>
    <t>Wholesale of other office machinery and equipment</t>
  </si>
  <si>
    <t>Χονδρικό εμπόριο άλλων μηχανημάτων και εξοπλισμού</t>
  </si>
  <si>
    <t>Wholesale of other machinery  and  equipment</t>
  </si>
  <si>
    <t>Άλλο ειδικευμένο χονδρικό εμπόριο</t>
  </si>
  <si>
    <t>Other specialised wholesale</t>
  </si>
  <si>
    <t>Wholesale of solid, liquid and gaseous fuels and related products</t>
  </si>
  <si>
    <t>Χονδρικό εμπόριο μετάλλων και μεταλλευμάτων</t>
  </si>
  <si>
    <t>Wholesale of metals and metal ores</t>
  </si>
  <si>
    <t>Χονδρικό εμπόριο ξυλείας, οικοδομικών υλικών και ειδών υγιεινής</t>
  </si>
  <si>
    <t>Wholesale of wood, construction materials and sanitary equipment</t>
  </si>
  <si>
    <t>Χονδρικό εμπόριο σιδηρικών, υδραυλικών ειδών και εξοπλισμού και προμηθειών για εγκαταστάσεις θέρμανσης</t>
  </si>
  <si>
    <t>Wholesale of hardware, plumbing and heating equipment and supplies</t>
  </si>
  <si>
    <t>Χονδρικό εμπόριο χημικών προϊόντων</t>
  </si>
  <si>
    <t>Wholesale of chemical products</t>
  </si>
  <si>
    <t>Χονδρικό εμπόριο άλλων ενδιάμεσων προϊόντων</t>
  </si>
  <si>
    <t>Wholesale of other intermediate products</t>
  </si>
  <si>
    <t>Χονδρικό εμπόριο απορριμμάτων και υπολειμμάτων</t>
  </si>
  <si>
    <t>Wholesale of waste and scrap</t>
  </si>
  <si>
    <t>Μη ειδικευμένο χονδρικό εμπόριο</t>
  </si>
  <si>
    <t>Non-specialised wholesale trade</t>
  </si>
  <si>
    <t xml:space="preserve">ΛΙΑΝΙΚΟ ΕΜΠΟΡΙΟ, ΕΚΤΟΣ ΑΠΟ ΤΟ ΕΜΠΟΡΙΟ ΜΗΧΑΝΟΚΙΝΗΤΩΝ ΟΧΗΜΑΤΩΝ ΚΑΙ ΜΟΤΟΣΙΚΛΕΤΩΝ </t>
  </si>
  <si>
    <t xml:space="preserve">RETAIL TRADE, EXCEPT OF MOTOR VEHICLES AND MOTORCYCLES </t>
  </si>
  <si>
    <t>Λιανικό εμπόριο σε μη ειδικευμένα καταστήματα</t>
  </si>
  <si>
    <t>Retail sale in non-specialised stores</t>
  </si>
  <si>
    <t>Λιανικό εμπόριο σε μη ειδικευμένα καταστήματα που πωλούν κυρίως τρόφιμα, ποτά ή καπνό</t>
  </si>
  <si>
    <t>Retail sale in non-specialised stores with food, beverages or tobacco predominating</t>
  </si>
  <si>
    <t>Άλλο λιανικό εμπόριο σε μη ειδικευμένα καταστήματα</t>
  </si>
  <si>
    <t>Other retail sale in non-specialised stores</t>
  </si>
  <si>
    <t>Λιανικό εμπόριο τροφίμων, ποτών και καπνού σε ειδικευμένα καταστήματα</t>
  </si>
  <si>
    <t>Retail sale of food, beverages and tobacco in specialised stores</t>
  </si>
  <si>
    <t>Λιανικό εμπόριο φρούτων και λαχανικών σε ειδικευμένα καταστήματα</t>
  </si>
  <si>
    <t>Retail sale of fruit and vegetables in specialised stores</t>
  </si>
  <si>
    <t>Λιανικό εμπόριο κρέατος και προϊόντων κρέατος σε ειδικευμένα καταστήματα</t>
  </si>
  <si>
    <t>Retail sale of meat and meat products in specialised stores</t>
  </si>
  <si>
    <t>Λιανικό εμπόριο ψαριών, καρκινοειδών και μαλακίων σε ειδικευμένα καταστήματα</t>
  </si>
  <si>
    <t>Retail sale of fish, crustaceans and molluscs in specialised stores</t>
  </si>
  <si>
    <t>Λιανικό εμπόριο ψωμιού, αρτοσκευασμάτων και λοιπών ειδών αρτοποιίας και ζαχαροπλαστικής σε ειδικευμένα καταστήματα</t>
  </si>
  <si>
    <t>Retail sale of bread, cakes, flour confectionery and sugar confectionery in specialised stores</t>
  </si>
  <si>
    <t>Λιανικό εμπόριο ποτών σε ειδικευμένα καταστήματα</t>
  </si>
  <si>
    <t>Retail sale of beverages in specialised stores</t>
  </si>
  <si>
    <t>Λιανικό εμπόριο προϊόντων καπνού σε ειδικευμένα καταστήματα</t>
  </si>
  <si>
    <t>Retail sale of tobacco products in specialised stores</t>
  </si>
  <si>
    <t>Λιανικό εμπόριο άλλων τροφίμων σε ειδικευμένα καταστήματα</t>
  </si>
  <si>
    <t>Other retail sale of food in specialised stores</t>
  </si>
  <si>
    <t>Λιανικό εμπόριο καυσίμων κίνησης σε ειδικευμένα καταστήματα</t>
  </si>
  <si>
    <t>Retail sale of automotive fuel in specialised stores</t>
  </si>
  <si>
    <t>Λιανικό εμπόριο καυσίμων κίνησης σε ειδικευμένα καταστήματα (σταθμοί βενζίνης)</t>
  </si>
  <si>
    <t>Retail sale of automotive fuel in specialised stores (petrol stations)</t>
  </si>
  <si>
    <t>Λιανικό εμπόριο εξοπλισμού πληροφοριακών και επικοινωνιακών συστημάτων σε ειδικευμένα καταστήματα</t>
  </si>
  <si>
    <t>Retail sale of information and communication equipment in specialised stores</t>
  </si>
  <si>
    <t>Λιανικό εμπόριο ηλεκτρονικών υπολογιστών, περιφερειακών μονάδων υπολογιστών και λογισμικού σε ειδικευμένα καταστήματα (περ. των βιντεοπαιχνιδιών)</t>
  </si>
  <si>
    <t>Retail sale of computers, peripheral units and software in specialised stores (incl. videogames)</t>
  </si>
  <si>
    <t>Λιανικό εμπόριο τηλεπικοινωνιακού εξοπλισμού σε ειδικευμένα καταστήματα</t>
  </si>
  <si>
    <t>Retail sale of telecommunications equipment in specialised stores</t>
  </si>
  <si>
    <t>Λιανικό εμπόριο εξοπλισμού ήχου και εικόνας σε ειδικευμένα καταστήματα (ραδιοφωνικές και τηλεοπτικές συσκευές)</t>
  </si>
  <si>
    <t>Retail sale of audio and video equipment in specialised stores (radio and television goods)</t>
  </si>
  <si>
    <t>Λιανικό εμπόριο άλλου οικιακού εξοπλισμού σε ειδικευμένα καταστήματα</t>
  </si>
  <si>
    <t>Retail sale of other household equipment in specialised stores</t>
  </si>
  <si>
    <t>Λιανικό εμπόριο κλωστοϋφαντουργικών προϊόντων σε ειδικευμένα καταστήματα</t>
  </si>
  <si>
    <t>Retail sale of textiles in specialised stores</t>
  </si>
  <si>
    <t>Λιανικό εμπόριο σιδηρικών, χρωμάτων και τζαμιών σε ειδικευμένα καταστήματα</t>
  </si>
  <si>
    <t>Retail sale of hardware, paints and glass in specialised stores</t>
  </si>
  <si>
    <t>Λιανικό εμπόριο ηλεκτρικών οικιακών συσκευών σε ειδικευμένα καταστήματα</t>
  </si>
  <si>
    <t>Retail sale of electrical household appliances in specialised stores</t>
  </si>
  <si>
    <t>Λιανικό εμπόριο επίπλων, φωτιστικών και άλλων ειδών οικιακής χρήσης σε ειδικευμένα καταστήματα</t>
  </si>
  <si>
    <t>Retail sale of furniture, lighting equipment and  other household articles in specialised stores</t>
  </si>
  <si>
    <t>Λιανικό εμπόριο επιμορφωτικών ειδών και ειδών ψυχαγωγίας σε ειδικευμένα καταστήματα</t>
  </si>
  <si>
    <t>Retail sale of cultural and recreation goods in specialised stores</t>
  </si>
  <si>
    <t>Λιανικό εμπόριο βιβλίων σε ειδικευμένα καταστήματα</t>
  </si>
  <si>
    <t>Retail sale of books in specialised stores</t>
  </si>
  <si>
    <t>Λιανικό εμπόριο εφημερίδων και γραφικής ύλης σε ειδικευμένα καταστήματα</t>
  </si>
  <si>
    <t>Retail sale of newspapers and stationery in specialised stores</t>
  </si>
  <si>
    <t>Λιανικό εμπόριο εγγραφών μουσικής και εικόνας σε ειδικευμένα καταστήματα</t>
  </si>
  <si>
    <t>Retail sale of music and video recordings in specialised stores</t>
  </si>
  <si>
    <t xml:space="preserve">Λιανικό εμπόριο αθλητικού εξοπλισμού σε ειδικευμένα καταστήματα (περ. ποδήλατα, είδη αλιείας, κατασκήνωσης, κυνηγίου, βάρκες και σκάφη αναψυχής) </t>
  </si>
  <si>
    <t>Retail sale of sporting equipment in specialised stores (incl. bicycles, fishing goods, camping and hunting equipment, boats and yachts)</t>
  </si>
  <si>
    <t>Λιανικό εμπόριο παιχνιδιών κάθε είδους σε ειδικευμένα καταστήματα (εκτός των βιντεοπαιχνιδιών)</t>
  </si>
  <si>
    <t>Retail sale of games and toys in specialised stores (excl. video games)</t>
  </si>
  <si>
    <t>Λιανικό εμπόριο άλλων ειδών σε ειδικευμένα καταστήματα</t>
  </si>
  <si>
    <t>Retail sale of other goods in specialised stores</t>
  </si>
  <si>
    <t>Λιανικό εμπόριο ενδυμάτων σε ειδικευμένα καταστήματα</t>
  </si>
  <si>
    <t>Retail sale of clothing in specialised stores</t>
  </si>
  <si>
    <t>Λιανικό εμπόριο υποδημάτων και δερμάτινων ειδών σε ειδικευμένα καταστήματα</t>
  </si>
  <si>
    <t>Retail sale of footwear and leather goods in specialised stores</t>
  </si>
  <si>
    <t>Φαρμακευτικά είδη σε ειδικευμένα καταστήματα</t>
  </si>
  <si>
    <t>Dispensing chemist in specialised stores</t>
  </si>
  <si>
    <t>Λιανικό εμπόριο ιατρικών και ορθοπεδικών ειδών σε ειδικευμένα καταστήματα</t>
  </si>
  <si>
    <t>Retail sale of medical and orthopaedic goods in specialised stores</t>
  </si>
  <si>
    <t>Λιανικό εμπόριο καλλυντικών και ειδών καλλωπισμού σε ειδικευμένα καταστήματα</t>
  </si>
  <si>
    <t>Retail sale of cosmetic and toilet articles in specialised stores</t>
  </si>
  <si>
    <t>Λιανικό εμπόριο λουλουδιών, φυτών, σπόρων, λιπασμάτων, ζώων συντροφιάς και σχετικών ζωοτροφών σε ειδικευμένα καταστήματα</t>
  </si>
  <si>
    <t>Retail sale of flowers, plants, seeds, fertilizers, pet animals and pet food in specialised stores</t>
  </si>
  <si>
    <t>Λιανικό εμπόριο ρολογιών και κοσμημάτων σε ειδικευμένα καταστήματα</t>
  </si>
  <si>
    <t>Retail sale of watches and jewellery in specialised stores</t>
  </si>
  <si>
    <t>Άλλο λιανικό εμπόριο καινούργιων ειδών σε ειδικευμένα καταστήματα</t>
  </si>
  <si>
    <t>Other retail sale of new goods in specialised stores</t>
  </si>
  <si>
    <t>Λιανικό εμπόριο μεταχειρισμένων ειδών σε καταστήματα (περ. δημοπρασιών)</t>
  </si>
  <si>
    <t xml:space="preserve">Retail sale of second-hand goods in stores (incl. auctioning houses) </t>
  </si>
  <si>
    <t>Λιανικό εμπόριο σε υπαίθριους πάγκους και αγορές</t>
  </si>
  <si>
    <t>Retail sale via stalls and markets</t>
  </si>
  <si>
    <t>Λιανικό εμπόριο τροφίμων, ποτών και καπνού σε υπαίθριους πάγκους και αγορές (περ. πλανόδιους στα πανηγύρια)</t>
  </si>
  <si>
    <t>Retail sale via stalls and markets of food, beverages and tobacco products</t>
  </si>
  <si>
    <t>Λιανικό εμπόριο κλωστοϋφαντουργικών προϊόντων, ενδυμάτων και υποδημάτων σε υπαίθριους πάγκους και αγορές (περ. πλανόδιους στα πανηγύρια)</t>
  </si>
  <si>
    <t>Retail sale via stalls and markets of textiles, clothing and footwear</t>
  </si>
  <si>
    <t>Λιανικό εμπόριο άλλων ειδών σε υπαίθριους πάγκους και αγορές (περ. πλανόδιους στα πανηγύρια)</t>
  </si>
  <si>
    <t>Retail sale via stalls and markets of other goods</t>
  </si>
  <si>
    <t>Λιανικό εμπόριο εκτός καταστημάτων, υπαίθριων πάγκων ή αγορών</t>
  </si>
  <si>
    <t>Retail trade not in stores, stalls or markets</t>
  </si>
  <si>
    <t>Λιανικό εμπόριο από επιχειρήσεις πωλήσεων με αλληλογραφία ή μέσω διαδικτύου</t>
  </si>
  <si>
    <t>Retail sale via mail order houses or via Internet</t>
  </si>
  <si>
    <t>Άλλο λιανικό εμπόριο εκτός καταστημάτων, υπαίθριων πάγκων ή αγορών</t>
  </si>
  <si>
    <t>Other retail sale not in stores, stalls or markets</t>
  </si>
  <si>
    <t>ΕΡΕΥΝΑ ΧΟΝΔΡΙΚΟΥ ΚΑΙ ΛΙΑΝΙΚΟΥ ΕΜΠΟΡΙΟΥ 2016</t>
  </si>
  <si>
    <t>G</t>
  </si>
  <si>
    <t>Λιανικό εμπόριο χαλιών, κιλιμιών και επενδύσεων δαπέδου και τοίχου σε ειδικευμένα καταστήματα</t>
  </si>
  <si>
    <t>Retail sale of carpets, rugs, wall and floor coverings in specialised stores</t>
  </si>
  <si>
    <t>ΕΡΕΥΝΑ ΧΟΝΔΡΙΚΟΥ ΚΑΙ ΛΙΑΝΙΚΟΥ ΕΜΠΟΡΙΟΥ</t>
  </si>
  <si>
    <t>WHOLESALE AND RETAIL TRADE SURVEY</t>
  </si>
  <si>
    <t>Κύκλος Εργασιών</t>
  </si>
  <si>
    <t>Turnover</t>
  </si>
  <si>
    <t xml:space="preserve">Τα στοιχεία αφορούν τον ιδιωτικό τομέα και προκύπτουν από την ετήσια Έρευνα Χονδρικού και Λιανικού Εμπορίου. Πρόκειται για δειγματοληπτική έρευνα που απευθύνεται στις επιχειρήσεις. </t>
  </si>
  <si>
    <t xml:space="preserve">The data concern the private sector and they are derived from the annual Wholesale and Retail Trade Survey, which is a sample survey addressed to enterprises. </t>
  </si>
  <si>
    <r>
      <rPr>
        <b/>
        <sz val="11"/>
        <rFont val="Times New Roman"/>
        <family val="1"/>
        <charset val="161"/>
      </rPr>
      <t>Απασχόληση:</t>
    </r>
    <r>
      <rPr>
        <sz val="11"/>
        <rFont val="Times New Roman"/>
        <family val="1"/>
        <charset val="161"/>
      </rPr>
      <t xml:space="preserve"> περιλαμβάνει τον αριθμό των εργαζόμενων ιδιοκτητών, τα μέλη της οικογένειας που εργάζονται χωρίς μισθό (νοουμένου ότι εργάστηκαν το μισό τουλάχιστον του κανονικού ωραρίου), τους μαθητευόμενους και όλους τους πλήρως απασχολούμενους υπαλλήλους. Περιλαμβάνει επίσης τους μερικώς απασχολούμενους υπαλλήλους, δηλαδή τα άτομα που εργάζονται λιγότερες από τον συνήθη αριθμό εργάσιμων ημερών της επιχείρησης ή λιγότερες ώρες την ημέρα. Ο αριθμός απασχολουμένων μετριέται ως ετήσιος μέσος όρος με τη χρησιμοποίηση των στοιχείων του κάθε τριμήνου του έτους.</t>
    </r>
  </si>
  <si>
    <t>Εργαζόμενοι ιδιοκτήτες</t>
  </si>
  <si>
    <r>
      <rPr>
        <b/>
        <sz val="11"/>
        <rFont val="Times New Roman"/>
        <family val="1"/>
        <charset val="161"/>
      </rPr>
      <t>Employment:</t>
    </r>
    <r>
      <rPr>
        <sz val="11"/>
        <rFont val="Times New Roman"/>
        <family val="1"/>
        <charset val="161"/>
      </rPr>
      <t xml:space="preserve"> refers to the number of working proprietors, unpaid family members (provided they worked for at least half of the normal hours), apprentices and all other full-time employees. It includes also part-time workers, i.e. persons working less than the usual number of days of operation of the enterprise or persons working fewer hours per day. The number of persons employed is measured as an annual average using data for each quarter of the year.</t>
    </r>
  </si>
  <si>
    <t>Η Έρευνα διεξάγεται πάνω σε δειγματοληπτική βάση για επιχειρήσεις που απασχολούν λιγότερα από 20 άτομα, ενώ καλύπτει όλες τις επιχειρήσεις που απασχολούν 20 άτομα και άνω. Το Μητρώο Επιχειρήσεων αποτέλεσε τη βάση για την επιλογή του δείγματος. Για το έτος αναφοράς 2016, στην Έρευνα συμμετείχαν 2190 επιχειρήσεις.</t>
  </si>
  <si>
    <t xml:space="preserve">Τhe Survey is carried out on a sample basis for the enterprises employing less than 20 persons, while it covers all enterprises engaging 20 persons and over. The Business Register provided the framework for drawing the sample. For the reference year 2016, 2190 enterprises participated in the survey. </t>
  </si>
  <si>
    <t xml:space="preserve">ΠINAKAΣ   1:  ΑΠΑΣΧΟΛΗΣΗ, ΚΥΚΛΟΣ ΕΡΓΑΣΙΩΝ, ΑΞΙΑ ΠΑΡΑΓΩΓΗΣ, ΠΡΟΣΤΙΘΕΜΕΝΗ ΑΞΙΑ </t>
  </si>
  <si>
    <r>
      <t>All activities classified under the section G of the statistical classification of economic activities NACE Rev. 2, of the EU</t>
    </r>
    <r>
      <rPr>
        <b/>
        <sz val="11"/>
        <rFont val="Times New Roman"/>
        <family val="1"/>
        <charset val="161"/>
      </rPr>
      <t xml:space="preserve"> </t>
    </r>
    <r>
      <rPr>
        <sz val="11"/>
        <rFont val="Times New Roman"/>
        <family val="1"/>
        <charset val="161"/>
      </rPr>
      <t>are being covered.  They are distinguished into the divisions:</t>
    </r>
    <r>
      <rPr>
        <b/>
        <sz val="11"/>
        <rFont val="Times New Roman"/>
        <family val="1"/>
        <charset val="161"/>
      </rPr>
      <t xml:space="preserve"> </t>
    </r>
    <r>
      <rPr>
        <sz val="11"/>
        <rFont val="Times New Roman"/>
        <family val="1"/>
        <charset val="161"/>
      </rPr>
      <t xml:space="preserve">45 (wholesale and retail trade and repair of motor vehicles and motorcycles), 46 (wholesale trade, except of motor vehicles and motorcycles) and 47 (retail trade, except of motor vehicles and motorcycles). Under this classification system the trade enterprises are classified in 91 different classes. </t>
    </r>
  </si>
  <si>
    <r>
      <rPr>
        <b/>
        <sz val="11"/>
        <rFont val="Times New Roman"/>
        <family val="1"/>
        <charset val="161"/>
      </rPr>
      <t>Αξία παραγωγής:</t>
    </r>
    <r>
      <rPr>
        <sz val="11"/>
        <rFont val="Times New Roman"/>
        <family val="1"/>
        <charset val="161"/>
      </rPr>
      <t xml:space="preserve"> είναι ο κύκλος εργασιών (οι εισπράξεις από πωλήσεις αγαθών και παροχή υπηρεσιών εξαιρουμένου του Φ.Π.Α.), συν η αύξηση των αποθεμάτων στα εμπορεύματα που αγοράστηκαν για μεταπώληση, μείον η αξία όλων των εμπορευμάτων που αγοράστηκαν για μεταπώληση (εξαιρουμένου του επιστρεπτέου Φ.Π.Α.). </t>
    </r>
  </si>
  <si>
    <r>
      <rPr>
        <b/>
        <sz val="11"/>
        <rFont val="Times New Roman"/>
        <family val="1"/>
        <charset val="161"/>
      </rPr>
      <t>Production value:</t>
    </r>
    <r>
      <rPr>
        <sz val="11"/>
        <rFont val="Times New Roman"/>
        <family val="1"/>
        <charset val="161"/>
      </rPr>
      <t xml:space="preserve"> is defined as the turnover (value of receipts from the sale of goods and services rendered excl. V.A.T.) plus the increase in stocks of goods purchased for resale, less the cost of all goods purchased for resale (excl. the refundable V.A.T.). </t>
    </r>
  </si>
  <si>
    <t xml:space="preserve">           WHOLESALE AND RETAIL TRADE SURVEY 2016</t>
  </si>
  <si>
    <t>Κώδικας NACE Αναθ. 2
Code
NACE
Rev. 2</t>
  </si>
  <si>
    <t xml:space="preserve">             WHOLESALE AND RETAIL TRADE SURVEY 2016</t>
  </si>
  <si>
    <t>Πώληση μερών και εξαρτημάτων μηχανοκίνητων οχημάτων</t>
  </si>
  <si>
    <t>Λιανικό εμπόριο μερών, εξαρτημάτων και αξεσουάρ μηχανοκίνητων οχημάτων</t>
  </si>
  <si>
    <t>Πώληση, συντήρηση και επισκευή μοτοσικλετών και των μερών και εξαρτημάτων τους</t>
  </si>
  <si>
    <t>Καλύπτονται όλες οι δραστηριότητες  που εμπίπτουν στον τομέα G του συστήματος ταξινόμησης οικονομικών δρα-στηριοτήτων NACE Αναθ. 2, της ΕΕ. Συγκεκριμένα καλύπτονται οι κλάδοι: 45 (χονδρικό και λιανικό εμπόριο και επισκευή μηχανοκίνητων οχημάτων και μοτοσικλετών), 46 (χονδρικό εμπόριο, εκτός από το εμπόριο μηχανοκίνητων οχημάτων και μοτοσικλετών) και 47 (λιανικό εμπόριο, εκτός από το εμπόριο μηχανοκίνητων οχημάτων και μοτοσικλετών). Σύμφωνα με το σύστημα αυτό, οι διάφορες εμπορικές επιχειρήσεις (και επιχειρήσεις επισκευής οχημάτων) ταξινομούνται σε 91 επιμέρους τάξεις.</t>
  </si>
  <si>
    <t>Χονδρικό εμπόριο στερεών, υγρών και αέριων καυσίμων και συναφών προϊόντων</t>
  </si>
  <si>
    <t xml:space="preserve">                           FIXED CAPITAL FORMATION BY ECONOMIC ACTIVITY</t>
  </si>
  <si>
    <t xml:space="preserve">TABLE        1:  EMPLOYMENT, TURNOVER, PRODUCTION VALUE, VALUE ADDED AND GROSS </t>
  </si>
  <si>
    <t>Working    proprietors</t>
  </si>
  <si>
    <t>Income from 
trading 
activities</t>
  </si>
  <si>
    <t>Income from  industrial 
activities</t>
  </si>
  <si>
    <t>Income from
services</t>
  </si>
  <si>
    <t xml:space="preserve">  ΕΡΕΥΝΑ ΧΟΝΔΡΙΚΟΥ ΚΑΙ ΛΙΑΝΙΚΟΥ ΕΜΠΟΡΙΟΥ 2016</t>
  </si>
  <si>
    <t>Transport
 equipment</t>
  </si>
  <si>
    <t>Working
 proprietors</t>
  </si>
  <si>
    <r>
      <rPr>
        <b/>
        <sz val="11"/>
        <rFont val="Times New Roman"/>
        <family val="1"/>
        <charset val="161"/>
      </rPr>
      <t xml:space="preserve">Depreciation: </t>
    </r>
    <r>
      <rPr>
        <sz val="11"/>
        <rFont val="Times New Roman"/>
        <family val="1"/>
        <charset val="161"/>
      </rPr>
      <t>the estimated value of wear and tear of existing assets such as buildings, machinery, vehicles, furniture, etc.  It is based on an accounting depreciation concept and not on an economic one.</t>
    </r>
  </si>
  <si>
    <t>45.1</t>
  </si>
  <si>
    <t>45.11</t>
  </si>
  <si>
    <t>45.19</t>
  </si>
  <si>
    <t>45.2</t>
  </si>
  <si>
    <t>45.20</t>
  </si>
  <si>
    <t>45.3</t>
  </si>
  <si>
    <t>45.31</t>
  </si>
  <si>
    <t>45.32</t>
  </si>
  <si>
    <t>45.4</t>
  </si>
  <si>
    <t>45.40</t>
  </si>
  <si>
    <t>46.1</t>
  </si>
  <si>
    <t>46.11</t>
  </si>
  <si>
    <t>46.12</t>
  </si>
  <si>
    <t>46.13</t>
  </si>
  <si>
    <t>46.14</t>
  </si>
  <si>
    <t>46.15</t>
  </si>
  <si>
    <t>46.16</t>
  </si>
  <si>
    <t>46.17</t>
  </si>
  <si>
    <t>46.18</t>
  </si>
  <si>
    <t>46.19</t>
  </si>
  <si>
    <t>46.2</t>
  </si>
  <si>
    <t>46.21</t>
  </si>
  <si>
    <t>46.22</t>
  </si>
  <si>
    <t>46.23</t>
  </si>
  <si>
    <t>46.24</t>
  </si>
  <si>
    <t>46.3</t>
  </si>
  <si>
    <t>46.31</t>
  </si>
  <si>
    <t>46.32</t>
  </si>
  <si>
    <t>46.33</t>
  </si>
  <si>
    <t>46.34</t>
  </si>
  <si>
    <t>46.35</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</si>
  <si>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</si>
  <si>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</si>
  <si>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</si>
  <si>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</si>
  <si>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</si>
  <si>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</si>
  <si>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</si>
  <si>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</si>
  <si>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</si>
  <si>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</si>
  <si>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</si>
  <si>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</si>
  <si>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</si>
  <si>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</si>
  <si>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</si>
  <si>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</si>
  <si>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</si>
  <si>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</si>
  <si>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</si>
  <si>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</si>
  <si>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</si>
  <si>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46.66</t>
  </si>
  <si>
    <t>46.64+ 46.65</t>
  </si>
  <si>
    <t>46.69</t>
  </si>
  <si>
    <t>46.7</t>
  </si>
  <si>
    <t>46.71</t>
  </si>
  <si>
    <t>46.72</t>
  </si>
  <si>
    <t>46.73</t>
  </si>
  <si>
    <t>46.74</t>
  </si>
  <si>
    <t>46.75</t>
  </si>
  <si>
    <t>46.76</t>
  </si>
  <si>
    <t>46.77</t>
  </si>
  <si>
    <t>46.9</t>
  </si>
  <si>
    <t>46.90</t>
  </si>
  <si>
    <t>47.1</t>
  </si>
  <si>
    <t>47.11</t>
  </si>
  <si>
    <t>47.19</t>
  </si>
  <si>
    <t>47.2</t>
  </si>
  <si>
    <t>47.21</t>
  </si>
  <si>
    <t>47.22</t>
  </si>
  <si>
    <t>47.23</t>
  </si>
  <si>
    <t>47.24</t>
  </si>
  <si>
    <t>47.25</t>
  </si>
  <si>
    <t>47.26</t>
  </si>
  <si>
    <t>47.29</t>
  </si>
  <si>
    <t>47.3</t>
  </si>
  <si>
    <t>47.30</t>
  </si>
  <si>
    <t>47.4</t>
  </si>
  <si>
    <t>47.41</t>
  </si>
  <si>
    <t>47.42</t>
  </si>
  <si>
    <t>47.43</t>
  </si>
  <si>
    <t>47.5</t>
  </si>
  <si>
    <t>47.51</t>
  </si>
  <si>
    <t>47.52</t>
  </si>
  <si>
    <t>47.53</t>
  </si>
  <si>
    <t>47.54</t>
  </si>
  <si>
    <t>47.59</t>
  </si>
  <si>
    <t>47.6</t>
  </si>
  <si>
    <t>47.61</t>
  </si>
  <si>
    <t>47.62</t>
  </si>
  <si>
    <t>47.63</t>
  </si>
  <si>
    <t>47.64</t>
  </si>
  <si>
    <t>47.65</t>
  </si>
  <si>
    <t>47.7</t>
  </si>
  <si>
    <t>47.71</t>
  </si>
  <si>
    <t>47.72</t>
  </si>
  <si>
    <t>47.73</t>
  </si>
  <si>
    <t>47.74</t>
  </si>
  <si>
    <t>47.75</t>
  </si>
  <si>
    <t>47.76</t>
  </si>
  <si>
    <t>47.77</t>
  </si>
  <si>
    <t>47.78</t>
  </si>
  <si>
    <t>47.79</t>
  </si>
  <si>
    <t>47.8</t>
  </si>
  <si>
    <t>47.81</t>
  </si>
  <si>
    <t>47.82</t>
  </si>
  <si>
    <t>47.89</t>
  </si>
  <si>
    <t>47.9</t>
  </si>
  <si>
    <t>47.91</t>
  </si>
  <si>
    <t>47.99</t>
  </si>
  <si>
    <t>Employment size group 0-1</t>
  </si>
  <si>
    <t xml:space="preserve">Employment size group 2-9 </t>
  </si>
  <si>
    <t>Employment size group 10+</t>
  </si>
  <si>
    <t>Αρ. εμπορικών  επιχειρήσεων</t>
  </si>
  <si>
    <t>Αρ. απασχολουμένων</t>
  </si>
  <si>
    <t>No. of trade enetrprises</t>
  </si>
  <si>
    <t xml:space="preserve">No. of persons employed </t>
  </si>
  <si>
    <t xml:space="preserve">   Σύνολο
</t>
  </si>
  <si>
    <t xml:space="preserve">          Κατηγορία απασχόλησης 0-1          </t>
  </si>
  <si>
    <t xml:space="preserve">        Κατηγορία απασχόλησης 2-9         </t>
  </si>
  <si>
    <t xml:space="preserve">          Κατηγορία απασχόλησης 10+          </t>
  </si>
  <si>
    <t>Κώδικας NACE Αναθ. 2 
Code
NACE
Rev. 2</t>
  </si>
  <si>
    <t>Προστιθέμενη Αξία σε τιμές κόστους συντελεστών παραγωγής</t>
  </si>
  <si>
    <t>Value Added at factor cost</t>
  </si>
  <si>
    <t>Αριθμός επιχειρήσεων και αριθμός απασχολουμένων κατά οικονομική δραστηριότητα και κατηγορία απασχόλησης</t>
  </si>
  <si>
    <t>Κύκλος εργασιών και προστιθέμενη αξία σε τιμές κόστους συντελεστών παραγωγής κατά οικονομική δραστηριότητα και κατηγορία απασχόλησης</t>
  </si>
  <si>
    <t>Τurnover and value added at factor cost by economic activity and employment size group</t>
  </si>
  <si>
    <t>ΠΙΝΑΚΑΣ  6.   ΑΡΙΘΜΟΣ ΕΠΙΧΕΙΡΗΣΕΩΝ ΚΑΙ ΑΡΙΘΜΟΣ ΑΠΑΣΧΟΛΟΥΜΕΝΩΝ ΚΑΤΑ ΟΙΚΟΝΟΜΙΚΗ ΔΡΑΣΤΗΡΙΟΤΗΤΑ ΚΑΙ ΚΑΤΗΓΟΡΙΑ ΑΠΑΣΧΟΛΗΣΗΣ</t>
  </si>
  <si>
    <t>TABLE       6.   NUMBER OF ENTERPRISES AND NUMBER OF PERSONS EMPLOYED BY ECONOMIC ACTIVITY AND EMPLOYMENT SIZE GROUP</t>
  </si>
  <si>
    <t>TABLE       7.   ΤURNOVER AND VALUE ADDED AT FACTOR COST BY ECONOMIC ACTIVITY AND EMPLOYMENT SIZE GROUP</t>
  </si>
  <si>
    <t>45.3+       45.4</t>
  </si>
  <si>
    <t>45.3+ 45.4</t>
  </si>
  <si>
    <t>Employment, turnover, production value, value added and gross fixed capital formation by economic activity</t>
  </si>
  <si>
    <t>Απασχόληση, κύκλος εργασιών, αξία παραγωγής, προστιθέμενη αξία και ακαθάριστες πάγιες κεφαλαιουχικές επενδύσεις κατά οικονομική δραστηριότητα</t>
  </si>
  <si>
    <t>Number of enterprises and number of persons employed by economic activityand employment size group</t>
  </si>
  <si>
    <t>WHOLESALE AND RETAIL TRADE SURVEY 2016</t>
  </si>
  <si>
    <t xml:space="preserve">                                 WHOLESALE AND RETAIL TRADE SURVEY 2016</t>
  </si>
  <si>
    <t>(Τελευταία Ενημέρωση/Last update 25/02/2021)</t>
  </si>
  <si>
    <t>COPYRIGHT ©: 2021 ΚΥΠΡΙΑΚΗ ΔΗΜΟΚΡΑΤΙΑ, ΣΤΑΤΙΣΤΙΚΗ ΥΠΗΡΕΣΙΑ/REPUBLIC OF CYPRUS, STATISTICAL SERVICE</t>
  </si>
  <si>
    <t>Ακαθάριστες πάγιες κεφαλαιουχικές  επενδύσεις</t>
  </si>
  <si>
    <t xml:space="preserve">                                          WHOLESALE AND RETAIL TRADE SURVEY 2016</t>
  </si>
  <si>
    <t xml:space="preserve">                               ΕΡΕΥΝΑ ΧΟΝΔΡΙΚΟΥ ΚΑΙ ΛΙΑΝΙΚΟΥ ΕΜΠΟΡΙΟΥ 2016</t>
  </si>
  <si>
    <t xml:space="preserve">ΠΙΝΑΚΑΣ  7.   ΚΥΚΛΟΣ ΕΡΓΑΣΙΩΝ ΚΑΙ ΠΡΟΣΤΙΘΕΜΕΝΗ ΑΞΙΑ ΣΕ ΤΙΜΕΣ ΚΟΣΤΟΥΣ ΣΥΝΤΕΛΕΣΤΩΝ ΠΑΡΑΓΩΓΗΣ ΚΑΤΑ ΟΙΚΟΝΟΜΙΚΗ </t>
  </si>
  <si>
    <t xml:space="preserve">         ΔΡΑΣΤΗΡΙΟΤΗΤΑ ΚΑΙ ΚΑΤΗΓΟΡΙΑ ΑΠΑΣΧΟΛΗΣΗΣ</t>
  </si>
  <si>
    <t>Απασχόληση                        (Αρ.)</t>
  </si>
  <si>
    <t xml:space="preserve">                           ΚΑΙ ΑΚΑΘΑΡΙΣΤΕΣ ΠΑΓΙΕΣ ΚΕΦΑΛΑΙΟΥΧΙΚΕΣ ΕΠΕΝΔΥΣΕΙΣ ΚΑΤΑ ΟΙΚΟΝΟΜΙΚΗ ΔΡΑΣΤΗΡΙΟΤΗΤΑ</t>
  </si>
  <si>
    <t xml:space="preserve">                       ΕΡΕΥΝΑ ΧΟΝΔΡΙΚΟΥ ΚΑΙ ΛΙΑΝΙΚΟΥ ΕΜΠΟΡΙΟΥ 2016</t>
  </si>
  <si>
    <r>
      <rPr>
        <b/>
        <sz val="11"/>
        <rFont val="Times New Roman"/>
        <family val="1"/>
        <charset val="161"/>
      </rPr>
      <t>Ακαθάριστες πάγιες κεφαλαιουχικές επενδύσεις:</t>
    </r>
    <r>
      <rPr>
        <sz val="11"/>
        <rFont val="Times New Roman"/>
        <family val="1"/>
        <charset val="161"/>
      </rPr>
      <t xml:space="preserve"> αναφέρονται στις κεφαλαιουχικές δαπάνες εξαιρούμενης της γης αφού αφαιρεθεί η αξία των πωλήσεων αντίστοιχου κεφαλαιουχικού εξοπλισμού. Το κόστος κεφαλαιουχικού εξοπλισμού που παράγεται για ιδία χρήση και οι προσθήκες ή μετατροπές περιλαμβάνονται στις πάγιες κεφαλαιουχικές επενδύσεις. Η αξία πάγιων κεφαλαίων περιλαμβάνει το ολικό κόστος δηλαδή την τιμή παράδοσης συν το κόστος εγκατάστασης.</t>
    </r>
  </si>
  <si>
    <r>
      <rPr>
        <b/>
        <sz val="11"/>
        <rFont val="Times New Roman"/>
        <family val="1"/>
        <charset val="161"/>
      </rPr>
      <t>Gross fixed capital formation:</t>
    </r>
    <r>
      <rPr>
        <sz val="11"/>
        <rFont val="Times New Roman"/>
        <family val="1"/>
        <charset val="161"/>
      </rPr>
      <t xml:space="preserve"> refers to the expenditure on fixed assets excluding land, less the value of sales of similar fixed assets. The cost of any assets produced for own use and of any major additions and alterations to existing fixed assets are included. Fixed assets acquired from others were valued at the full cost incurred i.e. at the delivery prices plus installation costs.</t>
    </r>
  </si>
  <si>
    <t xml:space="preserve">                      ΕΡΕΥΝΑ ΧΟΝΔΡΙΚΟΥ ΚΑΙ ΛΙΑΝΙΚΟΥ ΕΜΠΟΡΙΟΥ 2016</t>
  </si>
  <si>
    <t xml:space="preserve">                                WHOLESALE AND RETAIL TRADE SURVEY 2016</t>
  </si>
  <si>
    <t>(Τελευταία Ενημέρωση/Last update 16/11/2023)</t>
  </si>
  <si>
    <t>COPYRIGHT ©: 2023 ΚΥΠΡΙΑΚΗ ΔΗΜΟΚΡΑΤΙΑ, ΣΤΑΤΙΣΤΙΚΗ ΥΠΗΡΕΣΙΑ/REPUBLIC OF CYPRUS, STATISTICAL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</si>
</sst>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 \ \ \ "/>
    <numFmt numFmtId="165" formatCode="#,##0_#_#_#_#"/>
  </numFmts>
  <fonts count="42">
    <font>
      <sz val="10"/>
      <name val="Arial"/>
      <charset val="161"/>
    </font>
    <font>
      <b/>
      <sz val="9"/>
      <name val="Times New Roman"/>
      <family val="1"/>
    </font>
    <font>
      <sz val="9"/>
      <name val="Times New Roman"/>
      <family val="1"/>
    </font>
    <font>
      <b/>
      <sz val="9"/>
      <name val="Times New Roman"/>
      <family val="1"/>
      <charset val="161"/>
    </font>
    <font>
      <sz val="9"/>
      <name val="Times New Roman"/>
      <family val="1"/>
      <charset val="161"/>
    </font>
    <font>
      <sz val="10"/>
      <name val="Times New Roman"/>
      <family val="1"/>
    </font>
    <font>
      <sz val="10"/>
      <color indexed="8"/>
      <name val="»οξτΫςξα"/>
      <charset val="161"/>
    </font>
    <font>
      <b/>
      <sz val="9"/>
      <color indexed="18"/>
      <name val="Times New Roman"/>
      <family val="1"/>
      <charset val="161"/>
    </font>
    <font>
      <sz val="10"/>
      <color indexed="8"/>
      <name val="Times New Roman"/>
      <family val="1"/>
      <charset val="161"/>
    </font>
    <font>
      <sz val="10"/>
      <name val="Arial"/>
      <family val="2"/>
      <charset val="161"/>
    </font>
    <font>
      <sz val="10"/>
      <name val="Times New Roman"/>
      <family val="1"/>
      <charset val="161"/>
    </font>
    <font>
      <b/>
      <sz val="10"/>
      <name val="Times New Roman"/>
      <family val="1"/>
      <charset val="161"/>
    </font>
    <font>
      <b/>
      <sz val="18"/>
      <color indexed="18"/>
      <name val="Times New Roman"/>
      <family val="1"/>
      <charset val="161"/>
    </font>
    <font>
      <b/>
      <i/>
      <sz val="18"/>
      <color indexed="18"/>
      <name val="Times New Roman"/>
      <family val="1"/>
      <charset val="161"/>
    </font>
    <font>
      <b/>
      <sz val="12"/>
      <name val="Times New Roman"/>
      <family val="1"/>
      <charset val="161"/>
    </font>
    <font>
      <b/>
      <sz val="11"/>
      <name val="Times New Roman"/>
      <family val="1"/>
      <charset val="161"/>
    </font>
    <font>
      <sz val="11"/>
      <name val="Times New Roman"/>
      <family val="1"/>
      <charset val="161"/>
    </font>
    <font>
      <b/>
      <u/>
      <sz val="11"/>
      <name val="Times New Roman"/>
      <family val="1"/>
      <charset val="161"/>
    </font>
    <font>
      <sz val="11"/>
      <color indexed="8"/>
      <name val="Times New Roman"/>
      <family val="1"/>
      <charset val="161"/>
    </font>
    <font>
      <sz val="36"/>
      <name val="Arial"/>
      <family val="2"/>
      <charset val="161"/>
    </font>
    <font>
      <b/>
      <sz val="36"/>
      <color indexed="18"/>
      <name val="Times New Roman"/>
      <family val="1"/>
      <charset val="161"/>
    </font>
    <font>
      <b/>
      <sz val="10"/>
      <name val="»οξτΫςξα"/>
      <charset val="161"/>
    </font>
    <font>
      <b/>
      <sz val="11"/>
      <color indexed="18"/>
      <name val="Times New Roman"/>
      <family val="1"/>
      <charset val="161"/>
    </font>
    <font>
      <b/>
      <sz val="14"/>
      <color indexed="18"/>
      <name val="Times New Roman"/>
      <family val="1"/>
      <charset val="161"/>
    </font>
    <font>
      <b/>
      <sz val="20"/>
      <color indexed="18"/>
      <name val="Times New Roman"/>
      <family val="1"/>
      <charset val="161"/>
    </font>
    <font>
      <b/>
      <sz val="20"/>
      <name val="Times New Roman"/>
      <family val="1"/>
      <charset val="161"/>
    </font>
    <font>
      <sz val="9"/>
      <color indexed="8"/>
      <name val="Times New Roman"/>
      <family val="1"/>
      <charset val="161"/>
    </font>
    <font>
      <b/>
      <sz val="9"/>
      <color indexed="8"/>
      <name val="Times New Roman"/>
      <family val="1"/>
      <charset val="161"/>
    </font>
    <font>
      <u/>
      <sz val="11"/>
      <color theme="10"/>
      <name val="Calibri"/>
      <family val="2"/>
      <charset val="161"/>
    </font>
    <font>
      <sz val="9"/>
      <color theme="1"/>
      <name val="Times New Roman"/>
      <family val="1"/>
      <charset val="161"/>
    </font>
    <font>
      <b/>
      <sz val="9"/>
      <color theme="1"/>
      <name val="Times New Roman"/>
      <family val="1"/>
      <charset val="161"/>
    </font>
    <font>
      <b/>
      <sz val="10"/>
      <color theme="1"/>
      <name val="Times New Roman"/>
      <family val="1"/>
      <charset val="161"/>
    </font>
    <font>
      <b/>
      <sz val="9"/>
      <color rgb="FF000080"/>
      <name val="Times New Roman"/>
      <family val="1"/>
      <charset val="161"/>
    </font>
    <font>
      <sz val="11"/>
      <color theme="1"/>
      <name val="Times New Roman"/>
      <family val="1"/>
      <charset val="161"/>
    </font>
    <font>
      <b/>
      <sz val="11"/>
      <name val="Calibri"/>
      <family val="2"/>
      <charset val="161"/>
      <scheme val="minor"/>
    </font>
    <font>
      <sz val="11"/>
      <color rgb="FF000000"/>
      <name val="Times New Roman"/>
      <family val="1"/>
      <charset val="161"/>
    </font>
    <font>
      <b/>
      <u/>
      <sz val="11"/>
      <color theme="1"/>
      <name val="Times New Roman"/>
      <family val="1"/>
      <charset val="161"/>
    </font>
    <font>
      <b/>
      <sz val="12"/>
      <color theme="1"/>
      <name val="Times New Roman"/>
      <family val="1"/>
      <charset val="161"/>
    </font>
    <font>
      <b/>
      <sz val="9"/>
      <color rgb="FFFF0000"/>
      <name val="Times New Roman"/>
      <family val="1"/>
      <charset val="161"/>
    </font>
    <font>
      <u/>
      <sz val="11"/>
      <color theme="10"/>
      <name val="Times New Roman"/>
      <family val="1"/>
      <charset val="161"/>
    </font>
    <font>
      <u/>
      <sz val="9"/>
      <color theme="10"/>
      <name val="Times New Roman"/>
      <family val="1"/>
      <charset val="161"/>
    </font>
    <font>
      <b/>
      <i/>
      <sz val="10"/>
      <color indexed="8"/>
      <name val="Times New Roman"/>
      <family val="1"/>
      <charset val="161"/>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C0C0C0"/>
        <bgColor indexed="64"/>
      </patternFill>
    </fill>
    <fill>
      <patternFill patternType="solid">
        <fgColor rgb="FFF2F2F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s>
  <borders count="15">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double">
        <color rgb="FF0000FF"/>
      </top>
      <bottom/>
      <diagonal/>
    </border>
  </borders>
  <cellStyleXfs count="5">
    <xf numFmtId="0" fontId="0" fillId="0" borderId="0"/>
    <xf numFmtId="0" fontId="28" fillId="0" borderId="0" applyNumberFormat="0" applyFill="0" applyBorder="0" applyAlignment="0" applyProtection="0">
      <alignment vertical="top"/>
      <protection locked="0"/>
    </xf>
    <xf numFmtId="0" fontId="9" fillId="0" borderId="0"/>
    <xf numFmtId="0" fontId="9" fillId="0" borderId="0"/>
    <xf numFmtId="0" fontId="6" fillId="0" borderId="0"/>
  </cellStyleXfs>
  <cellXfs count="222">
    <xf numFmtId="0" fontId="0" fillId="0" borderId="0" xfId="0"/>
    <xf numFmtId="0" fontId="12" fillId="2" borderId="0" xfId="0" applyFont="1" applyFill="1" applyAlignment="1">
      <alignment horizontal="center" vertical="center"/>
    </xf>
    <xf numFmtId="0" fontId="14" fillId="4" borderId="0" xfId="2" applyFont="1" applyFill="1" applyAlignment="1">
      <alignment horizontal="center" vertical="center"/>
    </xf>
    <xf numFmtId="0" fontId="14" fillId="4" borderId="0" xfId="2" applyFont="1" applyFill="1" applyAlignment="1">
      <alignment horizontal="center" vertical="center" wrapText="1"/>
    </xf>
    <xf numFmtId="0" fontId="29" fillId="5" borderId="0" xfId="0" applyFont="1" applyFill="1"/>
    <xf numFmtId="0" fontId="30" fillId="5" borderId="0" xfId="0" applyFont="1" applyFill="1"/>
    <xf numFmtId="0" fontId="31" fillId="5" borderId="1" xfId="0" applyFont="1" applyFill="1" applyBorder="1" applyAlignment="1">
      <alignment horizontal="center" vertical="top" wrapText="1"/>
    </xf>
    <xf numFmtId="0" fontId="30" fillId="5" borderId="0" xfId="0" applyFont="1" applyFill="1" applyAlignment="1">
      <alignment wrapText="1"/>
    </xf>
    <xf numFmtId="0" fontId="0" fillId="5" borderId="0" xfId="0" applyFill="1"/>
    <xf numFmtId="0" fontId="19" fillId="5" borderId="0" xfId="0" applyFont="1" applyFill="1"/>
    <xf numFmtId="0" fontId="20" fillId="5" borderId="0" xfId="0" applyFont="1" applyFill="1" applyAlignment="1">
      <alignment horizontal="center" vertical="center"/>
    </xf>
    <xf numFmtId="0" fontId="12" fillId="5" borderId="0" xfId="0" applyFont="1" applyFill="1" applyAlignment="1">
      <alignment horizontal="center" vertical="center"/>
    </xf>
    <xf numFmtId="0" fontId="11" fillId="5" borderId="0" xfId="2" applyFont="1" applyFill="1" applyAlignment="1">
      <alignment horizontal="center" vertical="center"/>
    </xf>
    <xf numFmtId="0" fontId="14" fillId="5" borderId="0" xfId="2" applyFont="1" applyFill="1" applyAlignment="1">
      <alignment horizontal="center" vertical="center"/>
    </xf>
    <xf numFmtId="0" fontId="33" fillId="5" borderId="0" xfId="0" applyFont="1" applyFill="1" applyAlignment="1">
      <alignment horizontal="left" vertical="top" wrapText="1"/>
    </xf>
    <xf numFmtId="0" fontId="33" fillId="5" borderId="0" xfId="0" applyFont="1" applyFill="1" applyAlignment="1">
      <alignment horizontal="left" vertical="top"/>
    </xf>
    <xf numFmtId="0" fontId="34" fillId="5" borderId="0" xfId="2" applyFont="1" applyFill="1" applyAlignment="1">
      <alignment horizontal="center" vertical="center"/>
    </xf>
    <xf numFmtId="0" fontId="13" fillId="5" borderId="0" xfId="0" applyFont="1" applyFill="1" applyAlignment="1">
      <alignment horizontal="center" vertical="center"/>
    </xf>
    <xf numFmtId="0" fontId="16" fillId="5" borderId="0" xfId="0" applyFont="1" applyFill="1" applyAlignment="1">
      <alignment horizontal="justify" vertical="top"/>
    </xf>
    <xf numFmtId="0" fontId="35" fillId="5" borderId="0" xfId="0" applyFont="1" applyFill="1"/>
    <xf numFmtId="0" fontId="17" fillId="5" borderId="0" xfId="0" applyFont="1" applyFill="1" applyAlignment="1">
      <alignment vertical="center"/>
    </xf>
    <xf numFmtId="0" fontId="0" fillId="5" borderId="0" xfId="0" applyFill="1" applyAlignment="1">
      <alignment vertical="center"/>
    </xf>
    <xf numFmtId="0" fontId="15" fillId="5" borderId="0" xfId="0" applyFont="1" applyFill="1" applyAlignment="1">
      <alignment vertical="center"/>
    </xf>
    <xf numFmtId="0" fontId="16" fillId="5" borderId="0" xfId="0" applyFont="1" applyFill="1" applyAlignment="1">
      <alignment horizontal="justify" vertical="center"/>
    </xf>
    <xf numFmtId="0" fontId="16" fillId="5" borderId="0" xfId="0" applyFont="1" applyFill="1" applyAlignment="1">
      <alignment vertical="center"/>
    </xf>
    <xf numFmtId="0" fontId="36" fillId="5" borderId="0" xfId="0" applyFont="1" applyFill="1" applyAlignment="1">
      <alignment horizontal="left" vertical="center" wrapText="1"/>
    </xf>
    <xf numFmtId="0" fontId="35" fillId="5" borderId="0" xfId="0" applyFont="1" applyFill="1" applyAlignment="1">
      <alignment horizontal="left" vertical="center"/>
    </xf>
    <xf numFmtId="0" fontId="33" fillId="5" borderId="0" xfId="0" applyFont="1" applyFill="1" applyAlignment="1">
      <alignment horizontal="left" vertical="center"/>
    </xf>
    <xf numFmtId="0" fontId="0" fillId="5" borderId="0" xfId="0" applyFill="1" applyAlignment="1">
      <alignment vertical="top"/>
    </xf>
    <xf numFmtId="0" fontId="16" fillId="5" borderId="0" xfId="0" applyFont="1" applyFill="1" applyAlignment="1">
      <alignment vertical="top"/>
    </xf>
    <xf numFmtId="0" fontId="11" fillId="5" borderId="9" xfId="0" applyFont="1" applyFill="1" applyBorder="1" applyAlignment="1">
      <alignment vertical="center" wrapText="1"/>
    </xf>
    <xf numFmtId="0" fontId="10" fillId="5" borderId="9" xfId="0" applyFont="1" applyFill="1" applyBorder="1" applyAlignment="1">
      <alignment vertical="center" wrapText="1"/>
    </xf>
    <xf numFmtId="0" fontId="31" fillId="5" borderId="8" xfId="0" applyFont="1" applyFill="1" applyBorder="1" applyAlignment="1">
      <alignment horizontal="center" vertical="top" wrapText="1"/>
    </xf>
    <xf numFmtId="0" fontId="31" fillId="5" borderId="5" xfId="0" applyFont="1" applyFill="1" applyBorder="1" applyAlignment="1">
      <alignment horizontal="center" wrapText="1"/>
    </xf>
    <xf numFmtId="0" fontId="11" fillId="5" borderId="10" xfId="0" applyFont="1" applyFill="1" applyBorder="1" applyAlignment="1">
      <alignment vertical="center" wrapText="1"/>
    </xf>
    <xf numFmtId="0" fontId="10" fillId="5" borderId="10" xfId="0" applyFont="1" applyFill="1" applyBorder="1" applyAlignment="1">
      <alignment vertical="center" wrapText="1"/>
    </xf>
    <xf numFmtId="0" fontId="31" fillId="5" borderId="8" xfId="0" applyFont="1" applyFill="1" applyBorder="1" applyAlignment="1">
      <alignment horizontal="center" vertical="center"/>
    </xf>
    <xf numFmtId="0" fontId="31" fillId="5" borderId="5" xfId="0" applyFont="1" applyFill="1" applyBorder="1" applyAlignment="1">
      <alignment horizontal="center" vertical="center"/>
    </xf>
    <xf numFmtId="49" fontId="11" fillId="5" borderId="10" xfId="0" applyNumberFormat="1" applyFont="1" applyFill="1" applyBorder="1" applyAlignment="1">
      <alignment vertical="center" wrapText="1"/>
    </xf>
    <xf numFmtId="49" fontId="10" fillId="5" borderId="10" xfId="0" applyNumberFormat="1" applyFont="1" applyFill="1" applyBorder="1" applyAlignment="1">
      <alignment vertical="center" wrapText="1"/>
    </xf>
    <xf numFmtId="0" fontId="29" fillId="5" borderId="7" xfId="0" applyFont="1" applyFill="1" applyBorder="1"/>
    <xf numFmtId="0" fontId="29" fillId="5" borderId="6" xfId="0" applyFont="1" applyFill="1" applyBorder="1"/>
    <xf numFmtId="0" fontId="31" fillId="5" borderId="2" xfId="0" applyFont="1" applyFill="1" applyBorder="1" applyAlignment="1">
      <alignment horizontal="center" wrapText="1"/>
    </xf>
    <xf numFmtId="0" fontId="29" fillId="5" borderId="11" xfId="0" applyFont="1" applyFill="1" applyBorder="1"/>
    <xf numFmtId="0" fontId="37" fillId="6" borderId="12" xfId="0" applyFont="1" applyFill="1" applyBorder="1" applyAlignment="1">
      <alignment horizontal="left" vertical="center"/>
    </xf>
    <xf numFmtId="0" fontId="24" fillId="2" borderId="0" xfId="0" applyFont="1" applyFill="1" applyAlignment="1">
      <alignment horizontal="center" vertical="center"/>
    </xf>
    <xf numFmtId="0" fontId="25" fillId="4" borderId="0" xfId="2" applyFont="1" applyFill="1" applyAlignment="1">
      <alignment horizontal="center" vertical="center"/>
    </xf>
    <xf numFmtId="0" fontId="37" fillId="6" borderId="13" xfId="0" applyFont="1" applyFill="1" applyBorder="1" applyAlignment="1">
      <alignment horizontal="left" vertical="center"/>
    </xf>
    <xf numFmtId="0" fontId="37" fillId="6" borderId="13" xfId="0" applyFont="1" applyFill="1" applyBorder="1" applyAlignment="1">
      <alignment horizontal="left" vertical="center" wrapText="1"/>
    </xf>
    <xf numFmtId="0" fontId="16" fillId="7" borderId="0" xfId="0" applyFont="1" applyFill="1" applyAlignment="1">
      <alignment horizontal="justify" vertical="top"/>
    </xf>
    <xf numFmtId="0" fontId="29" fillId="5" borderId="8" xfId="0" applyFont="1" applyFill="1" applyBorder="1"/>
    <xf numFmtId="0" fontId="39" fillId="3" borderId="13" xfId="1" applyFont="1" applyFill="1" applyBorder="1" applyAlignment="1" applyProtection="1">
      <alignment horizontal="center" vertical="center"/>
    </xf>
    <xf numFmtId="0" fontId="39" fillId="3" borderId="12" xfId="1" applyFont="1" applyFill="1" applyBorder="1" applyAlignment="1" applyProtection="1">
      <alignment horizontal="center" vertical="center"/>
    </xf>
    <xf numFmtId="0" fontId="39" fillId="6" borderId="12" xfId="1" applyFont="1" applyFill="1" applyBorder="1" applyAlignment="1" applyProtection="1">
      <alignment horizontal="center" vertical="center"/>
    </xf>
    <xf numFmtId="0" fontId="11" fillId="5" borderId="9"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28" fillId="7" borderId="0" xfId="1" applyNumberFormat="1" applyFill="1" applyBorder="1" applyAlignment="1" applyProtection="1">
      <alignment horizontal="left"/>
      <protection locked="0"/>
    </xf>
    <xf numFmtId="164" fontId="2" fillId="7" borderId="0" xfId="0" applyNumberFormat="1" applyFont="1" applyFill="1"/>
    <xf numFmtId="0" fontId="2" fillId="7" borderId="0" xfId="0" applyFont="1" applyFill="1" applyAlignment="1">
      <alignment horizontal="right"/>
    </xf>
    <xf numFmtId="0" fontId="2" fillId="7" borderId="0" xfId="0" applyFont="1" applyFill="1" applyAlignment="1">
      <alignment horizontal="left"/>
    </xf>
    <xf numFmtId="0" fontId="2" fillId="7" borderId="0" xfId="0" applyFont="1" applyFill="1"/>
    <xf numFmtId="0" fontId="40" fillId="7" borderId="0" xfId="1" applyNumberFormat="1" applyFont="1" applyFill="1" applyBorder="1" applyAlignment="1" applyProtection="1">
      <alignment horizontal="left"/>
      <protection locked="0"/>
    </xf>
    <xf numFmtId="164" fontId="4" fillId="7" borderId="0" xfId="0" applyNumberFormat="1" applyFont="1" applyFill="1"/>
    <xf numFmtId="0" fontId="4" fillId="7" borderId="0" xfId="0" applyFont="1" applyFill="1"/>
    <xf numFmtId="0" fontId="4" fillId="7" borderId="0" xfId="0" applyFont="1" applyFill="1" applyAlignment="1">
      <alignment horizontal="right"/>
    </xf>
    <xf numFmtId="0" fontId="4" fillId="7" borderId="0" xfId="0" applyFont="1" applyFill="1" applyAlignment="1">
      <alignment horizontal="left"/>
    </xf>
    <xf numFmtId="165" fontId="3" fillId="7" borderId="7" xfId="0" applyNumberFormat="1" applyFont="1" applyFill="1" applyBorder="1" applyAlignment="1" applyProtection="1">
      <alignment horizontal="right"/>
      <protection locked="0"/>
    </xf>
    <xf numFmtId="165" fontId="3" fillId="7" borderId="8" xfId="0" applyNumberFormat="1" applyFont="1" applyFill="1" applyBorder="1" applyAlignment="1" applyProtection="1">
      <alignment horizontal="right"/>
      <protection locked="0"/>
    </xf>
    <xf numFmtId="165" fontId="3" fillId="7" borderId="6" xfId="0" applyNumberFormat="1" applyFont="1" applyFill="1" applyBorder="1" applyAlignment="1" applyProtection="1">
      <alignment horizontal="right"/>
      <protection locked="0"/>
    </xf>
    <xf numFmtId="165" fontId="3" fillId="7" borderId="0" xfId="0" applyNumberFormat="1" applyFont="1" applyFill="1" applyAlignment="1" applyProtection="1">
      <alignment horizontal="right"/>
      <protection locked="0"/>
    </xf>
    <xf numFmtId="165" fontId="4" fillId="7" borderId="6" xfId="0" applyNumberFormat="1" applyFont="1" applyFill="1" applyBorder="1" applyAlignment="1" applyProtection="1">
      <alignment horizontal="right"/>
      <protection locked="0"/>
    </xf>
    <xf numFmtId="165" fontId="4" fillId="7" borderId="0" xfId="0" applyNumberFormat="1" applyFont="1" applyFill="1" applyAlignment="1" applyProtection="1">
      <alignment horizontal="right"/>
      <protection locked="0"/>
    </xf>
    <xf numFmtId="0" fontId="4" fillId="7" borderId="5" xfId="0" applyFont="1" applyFill="1" applyBorder="1"/>
    <xf numFmtId="0" fontId="4" fillId="7" borderId="4" xfId="0" applyFont="1" applyFill="1" applyBorder="1"/>
    <xf numFmtId="0" fontId="4" fillId="7" borderId="3" xfId="0" applyFont="1" applyFill="1" applyBorder="1"/>
    <xf numFmtId="0" fontId="7" fillId="7" borderId="0" xfId="4" applyFont="1" applyFill="1" applyAlignment="1" applyProtection="1">
      <alignment horizontal="left"/>
      <protection locked="0"/>
    </xf>
    <xf numFmtId="0" fontId="3" fillId="7" borderId="0" xfId="0" applyFont="1" applyFill="1" applyAlignment="1">
      <alignment horizontal="right"/>
    </xf>
    <xf numFmtId="164" fontId="1" fillId="7" borderId="0" xfId="0" applyNumberFormat="1" applyFont="1" applyFill="1" applyAlignment="1">
      <alignment horizontal="right"/>
    </xf>
    <xf numFmtId="0" fontId="3" fillId="7" borderId="7" xfId="0" applyFont="1" applyFill="1" applyBorder="1" applyAlignment="1">
      <alignment horizontal="center" vertical="top" wrapText="1"/>
    </xf>
    <xf numFmtId="0" fontId="3" fillId="7" borderId="1" xfId="0" applyFont="1" applyFill="1" applyBorder="1" applyAlignment="1">
      <alignment horizontal="center" vertical="top" wrapText="1"/>
    </xf>
    <xf numFmtId="0" fontId="3" fillId="7" borderId="4" xfId="0" applyFont="1" applyFill="1" applyBorder="1" applyAlignment="1">
      <alignment horizontal="center" vertical="top" wrapText="1"/>
    </xf>
    <xf numFmtId="0" fontId="3" fillId="7" borderId="6" xfId="0" applyFont="1" applyFill="1" applyBorder="1" applyAlignment="1">
      <alignment horizontal="center" vertical="top" wrapText="1"/>
    </xf>
    <xf numFmtId="0" fontId="3" fillId="7" borderId="2" xfId="0" applyFont="1" applyFill="1" applyBorder="1" applyAlignment="1">
      <alignment horizontal="center" vertical="top" wrapText="1"/>
    </xf>
    <xf numFmtId="0" fontId="4" fillId="7" borderId="7" xfId="0" applyFont="1" applyFill="1" applyBorder="1"/>
    <xf numFmtId="0" fontId="4" fillId="7" borderId="6" xfId="0" applyFont="1" applyFill="1" applyBorder="1"/>
    <xf numFmtId="0" fontId="27" fillId="7" borderId="1" xfId="0" applyFont="1" applyFill="1" applyBorder="1" applyAlignment="1">
      <alignment horizontal="left" wrapText="1"/>
    </xf>
    <xf numFmtId="0" fontId="27" fillId="7" borderId="2" xfId="0" applyFont="1" applyFill="1" applyBorder="1" applyAlignment="1">
      <alignment horizontal="left" wrapText="1"/>
    </xf>
    <xf numFmtId="0" fontId="26" fillId="7" borderId="2" xfId="0" applyFont="1" applyFill="1" applyBorder="1" applyAlignment="1">
      <alignment horizontal="left" wrapText="1"/>
    </xf>
    <xf numFmtId="0" fontId="26" fillId="7" borderId="2" xfId="0" applyFont="1" applyFill="1" applyBorder="1"/>
    <xf numFmtId="0" fontId="37" fillId="6" borderId="12" xfId="0" applyFont="1" applyFill="1" applyBorder="1" applyAlignment="1">
      <alignment horizontal="left" vertical="center" wrapText="1"/>
    </xf>
    <xf numFmtId="0" fontId="2" fillId="7" borderId="1" xfId="0" applyFont="1" applyFill="1" applyBorder="1"/>
    <xf numFmtId="0" fontId="2" fillId="7" borderId="4" xfId="0" applyFont="1" applyFill="1" applyBorder="1"/>
    <xf numFmtId="0" fontId="2" fillId="7" borderId="2" xfId="0" applyFont="1" applyFill="1" applyBorder="1"/>
    <xf numFmtId="0" fontId="32" fillId="7" borderId="0" xfId="0" applyFont="1" applyFill="1"/>
    <xf numFmtId="0" fontId="3" fillId="7" borderId="0" xfId="0" applyFont="1" applyFill="1"/>
    <xf numFmtId="0" fontId="3" fillId="7" borderId="8" xfId="0" applyFont="1" applyFill="1" applyBorder="1" applyAlignment="1">
      <alignment horizontal="center" vertical="top" wrapText="1"/>
    </xf>
    <xf numFmtId="0" fontId="3" fillId="7" borderId="5" xfId="0" applyFont="1" applyFill="1" applyBorder="1" applyAlignment="1">
      <alignment horizontal="center" vertical="top" wrapText="1"/>
    </xf>
    <xf numFmtId="0" fontId="2" fillId="7" borderId="7" xfId="0" applyFont="1" applyFill="1" applyBorder="1"/>
    <xf numFmtId="49" fontId="3" fillId="7" borderId="1" xfId="0" applyNumberFormat="1" applyFont="1" applyFill="1" applyBorder="1" applyAlignment="1">
      <alignment wrapText="1"/>
    </xf>
    <xf numFmtId="3" fontId="3" fillId="7" borderId="0" xfId="0" applyNumberFormat="1" applyFont="1" applyFill="1" applyAlignment="1">
      <alignment horizontal="right" indent="2"/>
    </xf>
    <xf numFmtId="0" fontId="2" fillId="7" borderId="6" xfId="0" applyFont="1" applyFill="1" applyBorder="1"/>
    <xf numFmtId="49" fontId="3" fillId="7" borderId="2" xfId="0" applyNumberFormat="1" applyFont="1" applyFill="1" applyBorder="1" applyAlignment="1">
      <alignment wrapText="1"/>
    </xf>
    <xf numFmtId="0" fontId="4" fillId="7" borderId="2" xfId="0" applyFont="1" applyFill="1" applyBorder="1"/>
    <xf numFmtId="49" fontId="4" fillId="7" borderId="2" xfId="0" applyNumberFormat="1" applyFont="1" applyFill="1" applyBorder="1" applyAlignment="1">
      <alignment wrapText="1"/>
    </xf>
    <xf numFmtId="3" fontId="4" fillId="7" borderId="0" xfId="0" applyNumberFormat="1" applyFont="1" applyFill="1" applyAlignment="1">
      <alignment horizontal="right" indent="2"/>
    </xf>
    <xf numFmtId="0" fontId="3" fillId="7" borderId="6" xfId="0" applyFont="1" applyFill="1" applyBorder="1"/>
    <xf numFmtId="3" fontId="4" fillId="7" borderId="0" xfId="0" applyNumberFormat="1" applyFont="1" applyFill="1" applyAlignment="1">
      <alignment horizontal="right" indent="3"/>
    </xf>
    <xf numFmtId="3" fontId="2" fillId="7" borderId="0" xfId="0" applyNumberFormat="1" applyFont="1" applyFill="1"/>
    <xf numFmtId="0" fontId="2" fillId="7" borderId="3" xfId="0" applyFont="1" applyFill="1" applyBorder="1"/>
    <xf numFmtId="0" fontId="2" fillId="7" borderId="5" xfId="0" applyFont="1" applyFill="1" applyBorder="1"/>
    <xf numFmtId="3" fontId="3" fillId="7" borderId="8" xfId="0" applyNumberFormat="1" applyFont="1" applyFill="1" applyBorder="1" applyAlignment="1">
      <alignment horizontal="center" vertical="top" wrapText="1"/>
    </xf>
    <xf numFmtId="0" fontId="3" fillId="7" borderId="0" xfId="0" applyFont="1" applyFill="1" applyAlignment="1">
      <alignment horizontal="center" vertical="top" wrapText="1"/>
    </xf>
    <xf numFmtId="3" fontId="3" fillId="7" borderId="0" xfId="0" applyNumberFormat="1" applyFont="1" applyFill="1" applyAlignment="1">
      <alignment horizontal="center" vertical="top" wrapText="1"/>
    </xf>
    <xf numFmtId="0" fontId="3" fillId="7" borderId="0" xfId="0" applyFont="1" applyFill="1" applyAlignment="1">
      <alignment horizontal="center" vertical="top"/>
    </xf>
    <xf numFmtId="0" fontId="21" fillId="7" borderId="5" xfId="0" applyFont="1" applyFill="1" applyBorder="1" applyAlignment="1">
      <alignment horizontal="center" vertical="center"/>
    </xf>
    <xf numFmtId="49" fontId="3" fillId="7" borderId="5" xfId="0" applyNumberFormat="1" applyFont="1" applyFill="1" applyBorder="1" applyAlignment="1">
      <alignment horizontal="center" vertical="top" wrapText="1"/>
    </xf>
    <xf numFmtId="49" fontId="3" fillId="7" borderId="5" xfId="0" applyNumberFormat="1" applyFont="1" applyFill="1" applyBorder="1" applyAlignment="1">
      <alignment horizontal="center" vertical="top"/>
    </xf>
    <xf numFmtId="49" fontId="3" fillId="7" borderId="4" xfId="0" applyNumberFormat="1" applyFont="1" applyFill="1" applyBorder="1" applyAlignment="1">
      <alignment horizontal="center" vertical="top" wrapText="1"/>
    </xf>
    <xf numFmtId="49" fontId="3" fillId="7" borderId="3" xfId="0" applyNumberFormat="1" applyFont="1" applyFill="1" applyBorder="1" applyAlignment="1">
      <alignment horizontal="center" vertical="top" wrapText="1"/>
    </xf>
    <xf numFmtId="3" fontId="3" fillId="7" borderId="1" xfId="0" applyNumberFormat="1" applyFont="1" applyFill="1" applyBorder="1" applyAlignment="1">
      <alignment horizontal="right" indent="2"/>
    </xf>
    <xf numFmtId="3" fontId="3" fillId="7" borderId="7" xfId="0" applyNumberFormat="1" applyFont="1" applyFill="1" applyBorder="1" applyAlignment="1">
      <alignment horizontal="right" indent="2"/>
    </xf>
    <xf numFmtId="3" fontId="3" fillId="7" borderId="2" xfId="0" applyNumberFormat="1" applyFont="1" applyFill="1" applyBorder="1" applyAlignment="1">
      <alignment horizontal="right" indent="2"/>
    </xf>
    <xf numFmtId="3" fontId="3" fillId="7" borderId="6" xfId="0" applyNumberFormat="1" applyFont="1" applyFill="1" applyBorder="1" applyAlignment="1">
      <alignment horizontal="right" indent="2"/>
    </xf>
    <xf numFmtId="3" fontId="4" fillId="7" borderId="2" xfId="0" applyNumberFormat="1" applyFont="1" applyFill="1" applyBorder="1" applyAlignment="1">
      <alignment horizontal="right" indent="2"/>
    </xf>
    <xf numFmtId="3" fontId="4" fillId="7" borderId="6" xfId="0" applyNumberFormat="1" applyFont="1" applyFill="1" applyBorder="1" applyAlignment="1">
      <alignment horizontal="right" indent="2"/>
    </xf>
    <xf numFmtId="0" fontId="3" fillId="7" borderId="2" xfId="0" applyFont="1" applyFill="1" applyBorder="1"/>
    <xf numFmtId="3" fontId="2" fillId="7" borderId="2" xfId="0" applyNumberFormat="1" applyFont="1" applyFill="1" applyBorder="1"/>
    <xf numFmtId="49" fontId="4" fillId="7" borderId="4" xfId="0" applyNumberFormat="1" applyFont="1" applyFill="1" applyBorder="1" applyAlignment="1">
      <alignment wrapText="1"/>
    </xf>
    <xf numFmtId="3" fontId="2" fillId="7" borderId="5" xfId="0" applyNumberFormat="1" applyFont="1" applyFill="1" applyBorder="1" applyAlignment="1">
      <alignment horizontal="right"/>
    </xf>
    <xf numFmtId="3" fontId="2" fillId="7" borderId="4" xfId="0" applyNumberFormat="1" applyFont="1" applyFill="1" applyBorder="1" applyAlignment="1">
      <alignment horizontal="right"/>
    </xf>
    <xf numFmtId="3" fontId="2" fillId="7" borderId="3" xfId="0" applyNumberFormat="1" applyFont="1" applyFill="1" applyBorder="1" applyAlignment="1">
      <alignment horizontal="right"/>
    </xf>
    <xf numFmtId="0" fontId="2" fillId="7" borderId="8" xfId="0" applyFont="1" applyFill="1" applyBorder="1"/>
    <xf numFmtId="164" fontId="1" fillId="7" borderId="1" xfId="0" applyNumberFormat="1" applyFont="1" applyFill="1" applyBorder="1" applyAlignment="1">
      <alignment horizontal="right"/>
    </xf>
    <xf numFmtId="0" fontId="4" fillId="7" borderId="1" xfId="0" applyFont="1" applyFill="1" applyBorder="1"/>
    <xf numFmtId="0" fontId="4" fillId="7" borderId="1" xfId="0" applyFont="1" applyFill="1" applyBorder="1" applyAlignment="1">
      <alignment vertical="top"/>
    </xf>
    <xf numFmtId="0" fontId="4" fillId="7" borderId="4" xfId="0" applyFont="1" applyFill="1" applyBorder="1" applyAlignment="1">
      <alignment vertical="top"/>
    </xf>
    <xf numFmtId="0" fontId="3" fillId="7" borderId="3" xfId="0" applyFont="1" applyFill="1" applyBorder="1" applyAlignment="1">
      <alignment horizontal="center" vertical="top"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39" fillId="7" borderId="0" xfId="1" applyNumberFormat="1" applyFont="1" applyFill="1" applyBorder="1" applyAlignment="1" applyProtection="1">
      <alignment horizontal="left"/>
      <protection locked="0"/>
    </xf>
    <xf numFmtId="0" fontId="5" fillId="7" borderId="0" xfId="0" applyFont="1" applyFill="1"/>
    <xf numFmtId="0" fontId="3" fillId="7" borderId="6"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xf>
    <xf numFmtId="0" fontId="3" fillId="7" borderId="4" xfId="0" applyFont="1" applyFill="1" applyBorder="1" applyAlignment="1">
      <alignment horizontal="center"/>
    </xf>
    <xf numFmtId="0" fontId="3" fillId="7" borderId="5" xfId="0" applyFont="1" applyFill="1" applyBorder="1" applyAlignment="1">
      <alignment horizontal="center"/>
    </xf>
    <xf numFmtId="0" fontId="22" fillId="7" borderId="0" xfId="4" applyFont="1" applyFill="1" applyAlignment="1" applyProtection="1">
      <alignment horizontal="left"/>
      <protection locked="0"/>
    </xf>
    <xf numFmtId="0" fontId="3" fillId="7" borderId="7" xfId="0" applyFont="1" applyFill="1" applyBorder="1"/>
    <xf numFmtId="3" fontId="3" fillId="7" borderId="8" xfId="0" applyNumberFormat="1" applyFont="1" applyFill="1" applyBorder="1" applyAlignment="1">
      <alignment horizontal="right" indent="3"/>
    </xf>
    <xf numFmtId="3" fontId="3" fillId="7" borderId="0" xfId="0" applyNumberFormat="1" applyFont="1" applyFill="1" applyAlignment="1">
      <alignment horizontal="right" indent="3"/>
    </xf>
    <xf numFmtId="3" fontId="3" fillId="7" borderId="2" xfId="0" applyNumberFormat="1" applyFont="1" applyFill="1" applyBorder="1"/>
    <xf numFmtId="3" fontId="4" fillId="7" borderId="5" xfId="0" applyNumberFormat="1" applyFont="1" applyFill="1" applyBorder="1" applyAlignment="1">
      <alignment horizontal="right" indent="3"/>
    </xf>
    <xf numFmtId="3" fontId="2" fillId="7" borderId="4" xfId="0" applyNumberFormat="1" applyFont="1" applyFill="1" applyBorder="1"/>
    <xf numFmtId="0" fontId="8" fillId="7" borderId="0" xfId="4" applyFont="1" applyFill="1"/>
    <xf numFmtId="0" fontId="1" fillId="7" borderId="7" xfId="0" applyFont="1" applyFill="1" applyBorder="1" applyAlignment="1">
      <alignment vertical="center" wrapText="1"/>
    </xf>
    <xf numFmtId="0" fontId="1" fillId="7" borderId="6" xfId="0" applyFont="1" applyFill="1" applyBorder="1" applyAlignment="1">
      <alignment vertical="center" wrapText="1"/>
    </xf>
    <xf numFmtId="0" fontId="0" fillId="7" borderId="6" xfId="0" applyFill="1" applyBorder="1" applyAlignment="1">
      <alignment vertical="center" wrapText="1"/>
    </xf>
    <xf numFmtId="0" fontId="1" fillId="7" borderId="2" xfId="0" applyFont="1" applyFill="1" applyBorder="1" applyAlignment="1">
      <alignment horizontal="center" vertical="center" wrapText="1"/>
    </xf>
    <xf numFmtId="0" fontId="3" fillId="7" borderId="0" xfId="0" applyFont="1" applyFill="1" applyAlignment="1" applyProtection="1">
      <alignment horizontal="center" vertical="center" wrapText="1"/>
      <protection locked="0"/>
    </xf>
    <xf numFmtId="0" fontId="3" fillId="7" borderId="0" xfId="0" applyFont="1" applyFill="1" applyAlignment="1">
      <alignment horizontal="center" vertical="center" wrapText="1"/>
    </xf>
    <xf numFmtId="0" fontId="3" fillId="7" borderId="6" xfId="0" applyFont="1" applyFill="1" applyBorder="1" applyAlignment="1" applyProtection="1">
      <alignment horizontal="center" vertical="center" wrapText="1"/>
      <protection locked="0"/>
    </xf>
    <xf numFmtId="3" fontId="3" fillId="7" borderId="1" xfId="0" applyNumberFormat="1" applyFont="1" applyFill="1" applyBorder="1"/>
    <xf numFmtId="49" fontId="3" fillId="7" borderId="8" xfId="0" applyNumberFormat="1" applyFont="1" applyFill="1" applyBorder="1" applyAlignment="1">
      <alignment wrapText="1"/>
    </xf>
    <xf numFmtId="3" fontId="3" fillId="7" borderId="0" xfId="0" applyNumberFormat="1" applyFont="1" applyFill="1"/>
    <xf numFmtId="49" fontId="3" fillId="7" borderId="0" xfId="0" applyNumberFormat="1" applyFont="1" applyFill="1" applyAlignment="1">
      <alignment wrapText="1"/>
    </xf>
    <xf numFmtId="49" fontId="4" fillId="7" borderId="0" xfId="0" applyNumberFormat="1" applyFont="1" applyFill="1" applyAlignment="1">
      <alignment wrapText="1"/>
    </xf>
    <xf numFmtId="0" fontId="1" fillId="7" borderId="0" xfId="0" applyFont="1" applyFill="1"/>
    <xf numFmtId="3" fontId="2" fillId="7" borderId="0" xfId="0" applyNumberFormat="1" applyFont="1" applyFill="1" applyAlignment="1">
      <alignment horizontal="right" indent="3"/>
    </xf>
    <xf numFmtId="0" fontId="3" fillId="7" borderId="8" xfId="0" applyFont="1" applyFill="1" applyBorder="1" applyAlignment="1" applyProtection="1">
      <alignment horizontal="center" vertical="top" wrapText="1"/>
      <protection locked="0"/>
    </xf>
    <xf numFmtId="0" fontId="3" fillId="7" borderId="5" xfId="0" applyFont="1" applyFill="1" applyBorder="1" applyAlignment="1" applyProtection="1">
      <alignment horizontal="center" vertical="top" wrapText="1"/>
      <protection locked="0"/>
    </xf>
    <xf numFmtId="0" fontId="38" fillId="7" borderId="0" xfId="0" applyFont="1" applyFill="1"/>
    <xf numFmtId="0" fontId="4" fillId="7" borderId="0" xfId="0" applyFont="1" applyFill="1" applyAlignment="1">
      <alignment vertical="top"/>
    </xf>
    <xf numFmtId="0" fontId="41" fillId="7" borderId="14" xfId="4" applyFont="1" applyFill="1" applyBorder="1"/>
    <xf numFmtId="0" fontId="11" fillId="7" borderId="0" xfId="3" applyFont="1" applyFill="1" applyAlignment="1">
      <alignment horizontal="left"/>
    </xf>
    <xf numFmtId="0" fontId="41" fillId="7" borderId="0" xfId="4" applyFont="1" applyFill="1"/>
    <xf numFmtId="165" fontId="4" fillId="7" borderId="6" xfId="0" applyNumberFormat="1" applyFont="1" applyFill="1" applyBorder="1" applyAlignment="1" applyProtection="1">
      <alignment horizontal="right" vertical="center"/>
      <protection locked="0"/>
    </xf>
    <xf numFmtId="165" fontId="4" fillId="7" borderId="0" xfId="0" applyNumberFormat="1" applyFont="1" applyFill="1" applyAlignment="1" applyProtection="1">
      <alignment horizontal="right" vertical="center"/>
      <protection locked="0"/>
    </xf>
    <xf numFmtId="0" fontId="11" fillId="7" borderId="0" xfId="2" applyFont="1" applyFill="1" applyAlignment="1">
      <alignment horizontal="center" vertical="center"/>
    </xf>
    <xf numFmtId="0" fontId="33" fillId="7" borderId="0" xfId="0" applyFont="1" applyFill="1" applyAlignment="1">
      <alignment horizontal="left" vertical="top"/>
    </xf>
    <xf numFmtId="0" fontId="34" fillId="7" borderId="0" xfId="2" applyFont="1" applyFill="1" applyAlignment="1">
      <alignment horizontal="center" vertical="center"/>
    </xf>
    <xf numFmtId="0" fontId="29" fillId="8" borderId="0" xfId="0" applyFont="1" applyFill="1"/>
    <xf numFmtId="0" fontId="0" fillId="8" borderId="0" xfId="0" applyFill="1"/>
    <xf numFmtId="0" fontId="31" fillId="5" borderId="1" xfId="0" applyFont="1" applyFill="1" applyBorder="1" applyAlignment="1">
      <alignment horizontal="center" vertical="center"/>
    </xf>
    <xf numFmtId="0" fontId="31" fillId="5" borderId="4" xfId="0" applyFont="1" applyFill="1" applyBorder="1" applyAlignment="1">
      <alignment horizontal="center" vertical="center"/>
    </xf>
    <xf numFmtId="0" fontId="23" fillId="2" borderId="0" xfId="0" applyFont="1" applyFill="1" applyAlignment="1">
      <alignment horizontal="center" vertical="center"/>
    </xf>
    <xf numFmtId="0" fontId="39" fillId="7" borderId="0" xfId="1" applyNumberFormat="1" applyFont="1" applyFill="1" applyBorder="1" applyAlignment="1" applyProtection="1">
      <alignment horizontal="left"/>
      <protection locked="0"/>
    </xf>
    <xf numFmtId="0" fontId="1" fillId="7" borderId="7"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2" xfId="0" applyFill="1" applyBorder="1" applyAlignment="1">
      <alignment horizontal="center" vertical="center" wrapText="1"/>
    </xf>
    <xf numFmtId="0" fontId="21" fillId="7" borderId="6" xfId="0" applyFont="1" applyFill="1" applyBorder="1" applyAlignment="1">
      <alignment horizontal="center" vertical="center"/>
    </xf>
    <xf numFmtId="0" fontId="5" fillId="7" borderId="0" xfId="0" applyFont="1" applyFill="1" applyAlignment="1">
      <alignment horizontal="center"/>
    </xf>
    <xf numFmtId="0" fontId="1" fillId="7" borderId="6" xfId="0" applyFont="1" applyFill="1" applyBorder="1" applyAlignment="1">
      <alignment horizontal="center" vertical="center" wrapText="1"/>
    </xf>
    <xf numFmtId="0" fontId="3" fillId="7" borderId="8" xfId="0" applyFont="1" applyFill="1" applyBorder="1" applyAlignment="1">
      <alignment horizontal="center" vertical="top" wrapText="1"/>
    </xf>
    <xf numFmtId="0" fontId="1" fillId="7" borderId="2" xfId="0" applyFont="1" applyFill="1" applyBorder="1" applyAlignment="1">
      <alignment horizontal="center" vertical="center" wrapText="1"/>
    </xf>
    <xf numFmtId="0" fontId="3" fillId="7" borderId="7" xfId="0" applyFont="1" applyFill="1" applyBorder="1" applyAlignment="1">
      <alignment horizontal="center" vertical="top" wrapText="1"/>
    </xf>
    <xf numFmtId="0" fontId="3" fillId="7" borderId="1" xfId="0" applyFont="1" applyFill="1" applyBorder="1" applyAlignment="1">
      <alignment horizontal="center" vertical="top" wrapText="1"/>
    </xf>
    <xf numFmtId="0" fontId="3" fillId="7" borderId="7"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5" xfId="0" applyFont="1" applyFill="1" applyBorder="1" applyAlignment="1">
      <alignment horizontal="center" vertical="top" wrapText="1"/>
    </xf>
    <xf numFmtId="0" fontId="0" fillId="7" borderId="5" xfId="0" applyFill="1" applyBorder="1" applyAlignment="1">
      <alignment horizontal="center" vertical="top" wrapText="1"/>
    </xf>
    <xf numFmtId="0" fontId="0" fillId="7" borderId="4" xfId="0" applyFill="1" applyBorder="1" applyAlignment="1">
      <alignment horizontal="center" vertical="top" wrapText="1"/>
    </xf>
    <xf numFmtId="0" fontId="3" fillId="7" borderId="3" xfId="0" applyFont="1" applyFill="1" applyBorder="1" applyAlignment="1">
      <alignment horizontal="center" vertical="top"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21" fillId="7" borderId="3" xfId="0" applyFont="1" applyFill="1" applyBorder="1" applyAlignment="1">
      <alignment horizontal="center" vertical="center"/>
    </xf>
    <xf numFmtId="0" fontId="5" fillId="7" borderId="0" xfId="0" applyFont="1" applyFill="1" applyAlignment="1">
      <alignment horizontal="left"/>
    </xf>
    <xf numFmtId="0" fontId="10" fillId="7" borderId="0" xfId="0" applyFont="1" applyFill="1" applyAlignment="1">
      <alignment horizontal="left"/>
    </xf>
    <xf numFmtId="0" fontId="5" fillId="7" borderId="0" xfId="0" applyFont="1" applyFill="1"/>
    <xf numFmtId="0" fontId="3" fillId="7" borderId="3" xfId="0" applyFont="1" applyFill="1" applyBorder="1" applyAlignment="1">
      <alignment horizontal="center"/>
    </xf>
    <xf numFmtId="0" fontId="3" fillId="7" borderId="4" xfId="0" applyFont="1" applyFill="1" applyBorder="1" applyAlignment="1">
      <alignment horizontal="center"/>
    </xf>
    <xf numFmtId="0" fontId="3" fillId="7" borderId="5" xfId="0" applyFont="1" applyFill="1" applyBorder="1" applyAlignment="1">
      <alignment horizontal="center"/>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10" fillId="7" borderId="0" xfId="0" applyFont="1" applyFill="1" applyAlignment="1">
      <alignment horizontal="right"/>
    </xf>
    <xf numFmtId="0" fontId="3" fillId="7" borderId="7" xfId="0" applyFont="1" applyFill="1" applyBorder="1" applyAlignment="1">
      <alignment horizontal="center"/>
    </xf>
    <xf numFmtId="0" fontId="3" fillId="7" borderId="1" xfId="0" applyFont="1" applyFill="1" applyBorder="1" applyAlignment="1">
      <alignment horizontal="center"/>
    </xf>
    <xf numFmtId="0" fontId="3" fillId="7" borderId="7"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8" xfId="0" applyFont="1" applyFill="1" applyBorder="1" applyAlignment="1">
      <alignment horizontal="center" vertical="center"/>
    </xf>
  </cellXfs>
  <cellStyles count="5">
    <cellStyle name="Hyperlink" xfId="1" builtinId="8"/>
    <cellStyle name="Normal" xfId="0" builtinId="0"/>
    <cellStyle name="Normal 2" xfId="2" xr:uid="{00000000-0005-0000-0000-000002000000}"/>
    <cellStyle name="Normal 4 2" xfId="3" xr:uid="{00000000-0005-0000-0000-000003000000}"/>
    <cellStyle name="Normal 6"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923925</xdr:colOff>
      <xdr:row>3</xdr:row>
      <xdr:rowOff>123826</xdr:rowOff>
    </xdr:from>
    <xdr:to>
      <xdr:col>8</xdr:col>
      <xdr:colOff>285750</xdr:colOff>
      <xdr:row>6</xdr:row>
      <xdr:rowOff>133351</xdr:rowOff>
    </xdr:to>
    <xdr:pic>
      <xdr:nvPicPr>
        <xdr:cNvPr id="2" name="Picture 2" descr="StatlogoSm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19850" y="609601"/>
          <a:ext cx="609600" cy="476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523875</xdr:colOff>
      <xdr:row>3</xdr:row>
      <xdr:rowOff>47625</xdr:rowOff>
    </xdr:from>
    <xdr:to>
      <xdr:col>11</xdr:col>
      <xdr:colOff>171450</xdr:colOff>
      <xdr:row>7</xdr:row>
      <xdr:rowOff>0</xdr:rowOff>
    </xdr:to>
    <xdr:pic>
      <xdr:nvPicPr>
        <xdr:cNvPr id="2" name="Picture 2" descr="StatlogoSm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67450" y="533400"/>
          <a:ext cx="609600" cy="581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323849</xdr:colOff>
      <xdr:row>1</xdr:row>
      <xdr:rowOff>133350</xdr:rowOff>
    </xdr:from>
    <xdr:to>
      <xdr:col>11</xdr:col>
      <xdr:colOff>981074</xdr:colOff>
      <xdr:row>5</xdr:row>
      <xdr:rowOff>76200</xdr:rowOff>
    </xdr:to>
    <xdr:pic>
      <xdr:nvPicPr>
        <xdr:cNvPr id="2" name="Picture 2" descr="StatlogoSm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134474" y="295275"/>
          <a:ext cx="657225" cy="581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371475</xdr:colOff>
      <xdr:row>1</xdr:row>
      <xdr:rowOff>114300</xdr:rowOff>
    </xdr:from>
    <xdr:to>
      <xdr:col>14</xdr:col>
      <xdr:colOff>981075</xdr:colOff>
      <xdr:row>5</xdr:row>
      <xdr:rowOff>57150</xdr:rowOff>
    </xdr:to>
    <xdr:pic>
      <xdr:nvPicPr>
        <xdr:cNvPr id="2" name="Picture 2" descr="StatlogoSm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276225"/>
          <a:ext cx="609600" cy="5810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533400</xdr:colOff>
      <xdr:row>1</xdr:row>
      <xdr:rowOff>95250</xdr:rowOff>
    </xdr:from>
    <xdr:to>
      <xdr:col>8</xdr:col>
      <xdr:colOff>1143000</xdr:colOff>
      <xdr:row>5</xdr:row>
      <xdr:rowOff>38100</xdr:rowOff>
    </xdr:to>
    <xdr:pic>
      <xdr:nvPicPr>
        <xdr:cNvPr id="2" name="Picture 2" descr="StatlogoSm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10525" y="257175"/>
          <a:ext cx="609600" cy="5810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495300</xdr:colOff>
      <xdr:row>1</xdr:row>
      <xdr:rowOff>114300</xdr:rowOff>
    </xdr:from>
    <xdr:to>
      <xdr:col>10</xdr:col>
      <xdr:colOff>66675</xdr:colOff>
      <xdr:row>5</xdr:row>
      <xdr:rowOff>57150</xdr:rowOff>
    </xdr:to>
    <xdr:pic>
      <xdr:nvPicPr>
        <xdr:cNvPr id="2" name="Picture 2" descr="StatlogoSm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48650" y="276225"/>
          <a:ext cx="609600" cy="5810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457200</xdr:colOff>
      <xdr:row>1</xdr:row>
      <xdr:rowOff>114300</xdr:rowOff>
    </xdr:from>
    <xdr:to>
      <xdr:col>10</xdr:col>
      <xdr:colOff>28575</xdr:colOff>
      <xdr:row>5</xdr:row>
      <xdr:rowOff>66675</xdr:rowOff>
    </xdr:to>
    <xdr:pic>
      <xdr:nvPicPr>
        <xdr:cNvPr id="2" name="Picture 2" descr="StatlogoSm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10550" y="276225"/>
          <a:ext cx="609600" cy="581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K13"/>
  <sheetViews>
    <sheetView tabSelected="1" zoomScaleNormal="100" workbookViewId="0">
      <pane ySplit="2" topLeftCell="A3" activePane="bottomLeft" state="frozen"/>
      <selection pane="bottomLeft"/>
    </sheetView>
  </sheetViews>
  <sheetFormatPr defaultRowHeight="12.75"/>
  <cols>
    <col min="1" max="1" width="0.7109375" style="12" customWidth="1"/>
    <col min="2" max="2" width="111.85546875" style="12" customWidth="1"/>
    <col min="3" max="3" width="9" style="12" customWidth="1"/>
    <col min="4" max="4" width="111.85546875" style="12" customWidth="1"/>
    <col min="5" max="16384" width="9.140625" style="177"/>
  </cols>
  <sheetData>
    <row r="1" spans="1:11" ht="30" customHeight="1">
      <c r="B1" s="45" t="s">
        <v>371</v>
      </c>
      <c r="C1" s="46"/>
      <c r="D1" s="45" t="s">
        <v>544</v>
      </c>
    </row>
    <row r="2" spans="1:11" s="178" customFormat="1" ht="30" customHeight="1">
      <c r="A2" s="14"/>
      <c r="B2" s="2" t="s">
        <v>86</v>
      </c>
      <c r="C2" s="3" t="s">
        <v>88</v>
      </c>
      <c r="D2" s="2" t="s">
        <v>87</v>
      </c>
    </row>
    <row r="3" spans="1:11" s="179" customFormat="1" ht="33.75" customHeight="1">
      <c r="A3" s="16"/>
      <c r="B3" s="48" t="s">
        <v>542</v>
      </c>
      <c r="C3" s="51">
        <v>1</v>
      </c>
      <c r="D3" s="48" t="s">
        <v>541</v>
      </c>
      <c r="E3" s="75"/>
    </row>
    <row r="4" spans="1:11" s="179" customFormat="1" ht="24.75" customHeight="1">
      <c r="A4" s="16"/>
      <c r="B4" s="44" t="s">
        <v>96</v>
      </c>
      <c r="C4" s="52">
        <v>2</v>
      </c>
      <c r="D4" s="44" t="s">
        <v>101</v>
      </c>
    </row>
    <row r="5" spans="1:11" s="179" customFormat="1" ht="24.75" customHeight="1">
      <c r="A5" s="16"/>
      <c r="B5" s="44" t="s">
        <v>97</v>
      </c>
      <c r="C5" s="53">
        <v>3</v>
      </c>
      <c r="D5" s="44" t="s">
        <v>100</v>
      </c>
    </row>
    <row r="6" spans="1:11" ht="33.75" customHeight="1">
      <c r="B6" s="48" t="s">
        <v>107</v>
      </c>
      <c r="C6" s="51">
        <v>4</v>
      </c>
      <c r="D6" s="47" t="s">
        <v>106</v>
      </c>
    </row>
    <row r="7" spans="1:11" ht="33.75" customHeight="1">
      <c r="B7" s="44" t="s">
        <v>98</v>
      </c>
      <c r="C7" s="52">
        <v>5</v>
      </c>
      <c r="D7" s="44" t="s">
        <v>99</v>
      </c>
    </row>
    <row r="8" spans="1:11" ht="33.75" customHeight="1">
      <c r="B8" s="48" t="s">
        <v>533</v>
      </c>
      <c r="C8" s="52">
        <v>6</v>
      </c>
      <c r="D8" s="47" t="s">
        <v>543</v>
      </c>
    </row>
    <row r="9" spans="1:11" ht="33.75" customHeight="1">
      <c r="B9" s="89" t="s">
        <v>534</v>
      </c>
      <c r="C9" s="52">
        <v>7</v>
      </c>
      <c r="D9" s="44" t="s">
        <v>535</v>
      </c>
    </row>
    <row r="10" spans="1:11" ht="13.5" thickBot="1"/>
    <row r="11" spans="1:11" s="60" customFormat="1" ht="14.25" customHeight="1" thickTop="1">
      <c r="A11" s="172"/>
      <c r="B11" s="172" t="s">
        <v>546</v>
      </c>
      <c r="C11" s="172"/>
      <c r="D11" s="172"/>
      <c r="E11" s="174"/>
      <c r="F11" s="174"/>
      <c r="G11" s="174"/>
      <c r="H11" s="174"/>
      <c r="I11" s="174"/>
      <c r="K11" s="107"/>
    </row>
    <row r="12" spans="1:11" s="60" customFormat="1" ht="5.25" customHeight="1">
      <c r="B12" s="153"/>
      <c r="K12" s="107"/>
    </row>
    <row r="13" spans="1:11" s="60" customFormat="1" ht="12" customHeight="1">
      <c r="B13" s="173" t="s">
        <v>547</v>
      </c>
      <c r="K13" s="107"/>
    </row>
  </sheetData>
  <hyperlinks>
    <hyperlink ref="C3" location="'1'!A1" display="'1'!A1" xr:uid="{00000000-0004-0000-0000-000000000000}"/>
    <hyperlink ref="C4" location="'2'!A1" display="'2'!A1" xr:uid="{00000000-0004-0000-0000-000001000000}"/>
    <hyperlink ref="C5" location="'3'!A1" display="'3'!A1" xr:uid="{00000000-0004-0000-0000-000002000000}"/>
    <hyperlink ref="C6" location="'4'!A1" display="'4'!A1" xr:uid="{00000000-0004-0000-0000-000003000000}"/>
    <hyperlink ref="C7" location="'5'!A1" display="'5'!A1" xr:uid="{00000000-0004-0000-0000-000004000000}"/>
    <hyperlink ref="C9" location="'7'!A1" display="'7'!A1" xr:uid="{00000000-0004-0000-0000-000005000000}"/>
    <hyperlink ref="C8" location="'6'!A1" display="'6'!A1" xr:uid="{00000000-0004-0000-0000-000006000000}"/>
  </hyperlinks>
  <pageMargins left="0.70866141732283472" right="0.70866141732283472" top="0.74803149606299213" bottom="0.74803149606299213" header="0.31496062992125984" footer="0.31496062992125984"/>
  <pageSetup paperSize="9" scale="55" orientation="landscape" r:id="rId1"/>
  <colBreaks count="1" manualBreakCount="1">
    <brk id="4" max="1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P39"/>
  <sheetViews>
    <sheetView zoomScaleNormal="100" workbookViewId="0">
      <selection activeCell="B2" sqref="B2"/>
    </sheetView>
  </sheetViews>
  <sheetFormatPr defaultRowHeight="12"/>
  <cols>
    <col min="1" max="1" width="0.5703125" style="63" customWidth="1"/>
    <col min="2" max="2" width="6.7109375" style="63" customWidth="1"/>
    <col min="3" max="10" width="15.5703125" style="63" customWidth="1"/>
    <col min="11" max="11" width="1.140625" style="60" customWidth="1"/>
    <col min="12" max="13" width="9.140625" style="63" customWidth="1"/>
    <col min="14" max="16384" width="9.140625" style="63"/>
  </cols>
  <sheetData>
    <row r="1" spans="1:12" ht="12.95" customHeight="1">
      <c r="B1" s="139" t="s">
        <v>89</v>
      </c>
      <c r="C1" s="61"/>
      <c r="D1" s="61"/>
      <c r="E1" s="61"/>
      <c r="F1" s="62"/>
      <c r="G1" s="62"/>
      <c r="H1" s="216" t="s">
        <v>371</v>
      </c>
      <c r="I1" s="216"/>
      <c r="J1" s="216"/>
      <c r="K1" s="63"/>
      <c r="L1" s="62"/>
    </row>
    <row r="2" spans="1:12" ht="12.95" customHeight="1">
      <c r="B2" s="64"/>
      <c r="C2" s="65"/>
      <c r="D2" s="62"/>
      <c r="E2" s="62"/>
      <c r="F2" s="62"/>
      <c r="G2" s="62"/>
      <c r="H2" s="216" t="s">
        <v>390</v>
      </c>
      <c r="I2" s="216"/>
      <c r="J2" s="216"/>
      <c r="K2" s="63"/>
      <c r="L2" s="62"/>
    </row>
    <row r="3" spans="1:12" ht="12.75" customHeight="1">
      <c r="B3" s="64"/>
      <c r="C3" s="65"/>
      <c r="D3" s="62"/>
      <c r="E3" s="62"/>
      <c r="F3" s="62"/>
      <c r="G3" s="62"/>
      <c r="H3" s="62"/>
      <c r="I3" s="62"/>
      <c r="J3" s="62"/>
      <c r="K3" s="57"/>
      <c r="L3" s="62"/>
    </row>
    <row r="4" spans="1:12" ht="12" customHeight="1">
      <c r="A4" s="75" t="s">
        <v>536</v>
      </c>
    </row>
    <row r="5" spans="1:12" ht="12.75" customHeight="1">
      <c r="A5" s="75" t="s">
        <v>537</v>
      </c>
    </row>
    <row r="6" spans="1:12" ht="8.25" customHeight="1">
      <c r="A6" s="75"/>
    </row>
    <row r="7" spans="1:12" ht="12.75" customHeight="1">
      <c r="A7" s="197" t="s">
        <v>530</v>
      </c>
      <c r="B7" s="212"/>
      <c r="C7" s="217" t="s">
        <v>526</v>
      </c>
      <c r="D7" s="218"/>
      <c r="E7" s="219" t="s">
        <v>527</v>
      </c>
      <c r="F7" s="220"/>
      <c r="G7" s="219" t="s">
        <v>528</v>
      </c>
      <c r="H7" s="220"/>
      <c r="I7" s="219" t="s">
        <v>529</v>
      </c>
      <c r="J7" s="221"/>
      <c r="K7" s="132"/>
    </row>
    <row r="8" spans="1:12" ht="12.75" customHeight="1">
      <c r="A8" s="198"/>
      <c r="B8" s="213"/>
      <c r="C8" s="209" t="s">
        <v>46</v>
      </c>
      <c r="D8" s="210"/>
      <c r="E8" s="209" t="s">
        <v>519</v>
      </c>
      <c r="F8" s="210"/>
      <c r="G8" s="209" t="s">
        <v>520</v>
      </c>
      <c r="H8" s="210"/>
      <c r="I8" s="209" t="s">
        <v>521</v>
      </c>
      <c r="J8" s="211"/>
      <c r="K8" s="91"/>
    </row>
    <row r="9" spans="1:12" s="171" customFormat="1" ht="29.25" customHeight="1">
      <c r="A9" s="198"/>
      <c r="B9" s="213"/>
      <c r="C9" s="78" t="s">
        <v>522</v>
      </c>
      <c r="D9" s="79" t="s">
        <v>523</v>
      </c>
      <c r="E9" s="78" t="s">
        <v>522</v>
      </c>
      <c r="F9" s="79" t="s">
        <v>523</v>
      </c>
      <c r="G9" s="78" t="s">
        <v>522</v>
      </c>
      <c r="H9" s="79" t="s">
        <v>523</v>
      </c>
      <c r="I9" s="81" t="s">
        <v>522</v>
      </c>
      <c r="J9" s="111" t="s">
        <v>523</v>
      </c>
      <c r="K9" s="92"/>
    </row>
    <row r="10" spans="1:12" s="171" customFormat="1" ht="31.5" customHeight="1">
      <c r="A10" s="214"/>
      <c r="B10" s="215"/>
      <c r="C10" s="136" t="s">
        <v>524</v>
      </c>
      <c r="D10" s="80" t="s">
        <v>525</v>
      </c>
      <c r="E10" s="136" t="s">
        <v>524</v>
      </c>
      <c r="F10" s="80" t="s">
        <v>525</v>
      </c>
      <c r="G10" s="136" t="s">
        <v>524</v>
      </c>
      <c r="H10" s="80" t="s">
        <v>525</v>
      </c>
      <c r="I10" s="136" t="s">
        <v>524</v>
      </c>
      <c r="J10" s="96" t="s">
        <v>525</v>
      </c>
      <c r="K10" s="91"/>
    </row>
    <row r="11" spans="1:12" ht="21" customHeight="1">
      <c r="A11" s="83"/>
      <c r="B11" s="85" t="s">
        <v>372</v>
      </c>
      <c r="C11" s="66">
        <f t="shared" ref="C11:D25" si="0">E11+G11+I11</f>
        <v>16331</v>
      </c>
      <c r="D11" s="67">
        <f t="shared" si="0"/>
        <v>64621</v>
      </c>
      <c r="E11" s="67">
        <f t="shared" ref="E11:J11" si="1">E12+E16+E25</f>
        <v>8530</v>
      </c>
      <c r="F11" s="67">
        <f t="shared" si="1"/>
        <v>8530</v>
      </c>
      <c r="G11" s="67">
        <f t="shared" si="1"/>
        <v>6778</v>
      </c>
      <c r="H11" s="67">
        <f t="shared" si="1"/>
        <v>19049</v>
      </c>
      <c r="I11" s="67">
        <f t="shared" si="1"/>
        <v>1023</v>
      </c>
      <c r="J11" s="67">
        <f t="shared" si="1"/>
        <v>37042</v>
      </c>
      <c r="K11" s="90"/>
    </row>
    <row r="12" spans="1:12" ht="21" customHeight="1">
      <c r="A12" s="84"/>
      <c r="B12" s="86">
        <v>45</v>
      </c>
      <c r="C12" s="68">
        <f t="shared" si="0"/>
        <v>2928</v>
      </c>
      <c r="D12" s="69">
        <f t="shared" si="0"/>
        <v>7769</v>
      </c>
      <c r="E12" s="69">
        <f t="shared" ref="E12:J12" si="2">E13+E14+E15</f>
        <v>1644</v>
      </c>
      <c r="F12" s="69">
        <f t="shared" si="2"/>
        <v>1644</v>
      </c>
      <c r="G12" s="69">
        <f t="shared" si="2"/>
        <v>1214</v>
      </c>
      <c r="H12" s="69">
        <f t="shared" si="2"/>
        <v>3408</v>
      </c>
      <c r="I12" s="69">
        <f t="shared" si="2"/>
        <v>70</v>
      </c>
      <c r="J12" s="69">
        <f t="shared" si="2"/>
        <v>2717</v>
      </c>
      <c r="K12" s="92"/>
    </row>
    <row r="13" spans="1:12" ht="21" customHeight="1">
      <c r="A13" s="84"/>
      <c r="B13" s="87" t="s">
        <v>408</v>
      </c>
      <c r="C13" s="70">
        <f t="shared" ref="C13:D15" si="3">E13+G13+I13</f>
        <v>322</v>
      </c>
      <c r="D13" s="71">
        <f t="shared" si="3"/>
        <v>1788</v>
      </c>
      <c r="E13" s="71">
        <v>177</v>
      </c>
      <c r="F13" s="71">
        <v>177</v>
      </c>
      <c r="G13" s="71">
        <v>130</v>
      </c>
      <c r="H13" s="71">
        <v>369</v>
      </c>
      <c r="I13" s="71">
        <v>15</v>
      </c>
      <c r="J13" s="71">
        <v>1242</v>
      </c>
      <c r="K13" s="92"/>
    </row>
    <row r="14" spans="1:12" ht="21" customHeight="1">
      <c r="A14" s="84"/>
      <c r="B14" s="87" t="s">
        <v>411</v>
      </c>
      <c r="C14" s="70">
        <f t="shared" si="3"/>
        <v>2068</v>
      </c>
      <c r="D14" s="71">
        <f t="shared" si="3"/>
        <v>4274</v>
      </c>
      <c r="E14" s="71">
        <v>1191</v>
      </c>
      <c r="F14" s="71">
        <v>1191</v>
      </c>
      <c r="G14" s="71">
        <v>847</v>
      </c>
      <c r="H14" s="71">
        <v>2510</v>
      </c>
      <c r="I14" s="71">
        <v>30</v>
      </c>
      <c r="J14" s="71">
        <v>573</v>
      </c>
      <c r="K14" s="92"/>
    </row>
    <row r="15" spans="1:12" ht="31.5" customHeight="1">
      <c r="A15" s="84"/>
      <c r="B15" s="87" t="s">
        <v>539</v>
      </c>
      <c r="C15" s="175">
        <f t="shared" si="3"/>
        <v>538</v>
      </c>
      <c r="D15" s="176">
        <f t="shared" si="3"/>
        <v>1707</v>
      </c>
      <c r="E15" s="176">
        <v>276</v>
      </c>
      <c r="F15" s="176">
        <v>276</v>
      </c>
      <c r="G15" s="176">
        <v>237</v>
      </c>
      <c r="H15" s="176">
        <v>529</v>
      </c>
      <c r="I15" s="176">
        <v>25</v>
      </c>
      <c r="J15" s="176">
        <v>902</v>
      </c>
      <c r="K15" s="92"/>
    </row>
    <row r="16" spans="1:12" ht="21" customHeight="1">
      <c r="A16" s="84"/>
      <c r="B16" s="86">
        <v>46</v>
      </c>
      <c r="C16" s="68">
        <f t="shared" si="0"/>
        <v>4121</v>
      </c>
      <c r="D16" s="69">
        <f t="shared" si="0"/>
        <v>20785</v>
      </c>
      <c r="E16" s="69">
        <f t="shared" ref="E16:J16" si="4">E17+E18+E19+E20+E21+E22+E23+E24</f>
        <v>1841</v>
      </c>
      <c r="F16" s="69">
        <f t="shared" si="4"/>
        <v>1841</v>
      </c>
      <c r="G16" s="69">
        <f t="shared" si="4"/>
        <v>1775</v>
      </c>
      <c r="H16" s="69">
        <f t="shared" si="4"/>
        <v>5365</v>
      </c>
      <c r="I16" s="69">
        <f t="shared" si="4"/>
        <v>505</v>
      </c>
      <c r="J16" s="69">
        <f t="shared" si="4"/>
        <v>13579</v>
      </c>
      <c r="K16" s="92"/>
    </row>
    <row r="17" spans="1:11" ht="21" customHeight="1">
      <c r="A17" s="84"/>
      <c r="B17" s="88" t="s">
        <v>418</v>
      </c>
      <c r="C17" s="70">
        <f t="shared" si="0"/>
        <v>332</v>
      </c>
      <c r="D17" s="71">
        <f t="shared" si="0"/>
        <v>1231</v>
      </c>
      <c r="E17" s="71">
        <v>155</v>
      </c>
      <c r="F17" s="71">
        <v>155</v>
      </c>
      <c r="G17" s="71">
        <v>143</v>
      </c>
      <c r="H17" s="71">
        <v>405</v>
      </c>
      <c r="I17" s="71">
        <v>34</v>
      </c>
      <c r="J17" s="71">
        <v>671</v>
      </c>
      <c r="K17" s="92"/>
    </row>
    <row r="18" spans="1:11" ht="21" customHeight="1">
      <c r="A18" s="84"/>
      <c r="B18" s="88" t="s">
        <v>428</v>
      </c>
      <c r="C18" s="70">
        <f t="shared" si="0"/>
        <v>80</v>
      </c>
      <c r="D18" s="71">
        <f t="shared" si="0"/>
        <v>406</v>
      </c>
      <c r="E18" s="71">
        <v>31</v>
      </c>
      <c r="F18" s="71">
        <v>31</v>
      </c>
      <c r="G18" s="71">
        <v>36</v>
      </c>
      <c r="H18" s="71">
        <v>72</v>
      </c>
      <c r="I18" s="71">
        <v>13</v>
      </c>
      <c r="J18" s="71">
        <v>303</v>
      </c>
      <c r="K18" s="92"/>
    </row>
    <row r="19" spans="1:11" ht="21" customHeight="1">
      <c r="A19" s="84"/>
      <c r="B19" s="88" t="s">
        <v>433</v>
      </c>
      <c r="C19" s="70">
        <f t="shared" si="0"/>
        <v>893</v>
      </c>
      <c r="D19" s="71">
        <f t="shared" si="0"/>
        <v>6139</v>
      </c>
      <c r="E19" s="71">
        <v>397</v>
      </c>
      <c r="F19" s="71">
        <v>397</v>
      </c>
      <c r="G19" s="71">
        <v>355</v>
      </c>
      <c r="H19" s="71">
        <v>1014</v>
      </c>
      <c r="I19" s="71">
        <v>141</v>
      </c>
      <c r="J19" s="71">
        <v>4728</v>
      </c>
      <c r="K19" s="92"/>
    </row>
    <row r="20" spans="1:11" ht="21" customHeight="1">
      <c r="A20" s="84"/>
      <c r="B20" s="88" t="s">
        <v>443</v>
      </c>
      <c r="C20" s="70">
        <f t="shared" si="0"/>
        <v>1153</v>
      </c>
      <c r="D20" s="71">
        <f t="shared" si="0"/>
        <v>5506</v>
      </c>
      <c r="E20" s="71">
        <v>529</v>
      </c>
      <c r="F20" s="71">
        <v>529</v>
      </c>
      <c r="G20" s="71">
        <v>506</v>
      </c>
      <c r="H20" s="71">
        <v>1658</v>
      </c>
      <c r="I20" s="71">
        <v>118</v>
      </c>
      <c r="J20" s="71">
        <v>3319</v>
      </c>
      <c r="K20" s="92"/>
    </row>
    <row r="21" spans="1:11" ht="21" customHeight="1">
      <c r="A21" s="84"/>
      <c r="B21" s="88" t="s">
        <v>453</v>
      </c>
      <c r="C21" s="70">
        <f t="shared" si="0"/>
        <v>142</v>
      </c>
      <c r="D21" s="71">
        <f t="shared" si="0"/>
        <v>906</v>
      </c>
      <c r="E21" s="71">
        <v>62</v>
      </c>
      <c r="F21" s="71">
        <v>62</v>
      </c>
      <c r="G21" s="71">
        <v>57</v>
      </c>
      <c r="H21" s="71">
        <v>171</v>
      </c>
      <c r="I21" s="71">
        <v>23</v>
      </c>
      <c r="J21" s="71">
        <v>673</v>
      </c>
      <c r="K21" s="92"/>
    </row>
    <row r="22" spans="1:11" ht="21" customHeight="1">
      <c r="A22" s="84"/>
      <c r="B22" s="88" t="s">
        <v>456</v>
      </c>
      <c r="C22" s="70">
        <f t="shared" si="0"/>
        <v>404</v>
      </c>
      <c r="D22" s="71">
        <f t="shared" si="0"/>
        <v>1738</v>
      </c>
      <c r="E22" s="71">
        <v>151</v>
      </c>
      <c r="F22" s="71">
        <v>151</v>
      </c>
      <c r="G22" s="71">
        <v>201</v>
      </c>
      <c r="H22" s="71">
        <v>692</v>
      </c>
      <c r="I22" s="71">
        <v>52</v>
      </c>
      <c r="J22" s="71">
        <v>895</v>
      </c>
      <c r="K22" s="92"/>
    </row>
    <row r="23" spans="1:11" ht="21" customHeight="1">
      <c r="A23" s="84"/>
      <c r="B23" s="88" t="s">
        <v>463</v>
      </c>
      <c r="C23" s="70">
        <f t="shared" si="0"/>
        <v>702</v>
      </c>
      <c r="D23" s="71">
        <f t="shared" si="0"/>
        <v>3775</v>
      </c>
      <c r="E23" s="71">
        <v>288</v>
      </c>
      <c r="F23" s="71">
        <v>288</v>
      </c>
      <c r="G23" s="71">
        <v>314</v>
      </c>
      <c r="H23" s="71">
        <v>960</v>
      </c>
      <c r="I23" s="71">
        <v>100</v>
      </c>
      <c r="J23" s="71">
        <v>2527</v>
      </c>
      <c r="K23" s="92"/>
    </row>
    <row r="24" spans="1:11" ht="21" customHeight="1">
      <c r="A24" s="84"/>
      <c r="B24" s="88" t="s">
        <v>471</v>
      </c>
      <c r="C24" s="70">
        <f t="shared" si="0"/>
        <v>415</v>
      </c>
      <c r="D24" s="71">
        <f t="shared" si="0"/>
        <v>1084</v>
      </c>
      <c r="E24" s="71">
        <v>228</v>
      </c>
      <c r="F24" s="71">
        <v>228</v>
      </c>
      <c r="G24" s="71">
        <v>163</v>
      </c>
      <c r="H24" s="71">
        <v>393</v>
      </c>
      <c r="I24" s="71">
        <v>24</v>
      </c>
      <c r="J24" s="71">
        <v>463</v>
      </c>
      <c r="K24" s="92"/>
    </row>
    <row r="25" spans="1:11" ht="21" customHeight="1">
      <c r="A25" s="84"/>
      <c r="B25" s="86">
        <v>47</v>
      </c>
      <c r="C25" s="68">
        <f t="shared" si="0"/>
        <v>9282</v>
      </c>
      <c r="D25" s="69">
        <f t="shared" si="0"/>
        <v>36067</v>
      </c>
      <c r="E25" s="69">
        <f t="shared" ref="E25:J25" si="5">SUM(E26:E34)</f>
        <v>5045</v>
      </c>
      <c r="F25" s="69">
        <f t="shared" si="5"/>
        <v>5045</v>
      </c>
      <c r="G25" s="69">
        <f t="shared" si="5"/>
        <v>3789</v>
      </c>
      <c r="H25" s="69">
        <f t="shared" si="5"/>
        <v>10276</v>
      </c>
      <c r="I25" s="69">
        <f>SUM(I26:I34)</f>
        <v>448</v>
      </c>
      <c r="J25" s="69">
        <f t="shared" si="5"/>
        <v>20746</v>
      </c>
      <c r="K25" s="92"/>
    </row>
    <row r="26" spans="1:11" ht="21" customHeight="1">
      <c r="A26" s="84"/>
      <c r="B26" s="88" t="s">
        <v>473</v>
      </c>
      <c r="C26" s="70">
        <f t="shared" ref="C26:D34" si="6">E26+G26+I26</f>
        <v>1702</v>
      </c>
      <c r="D26" s="71">
        <f t="shared" si="6"/>
        <v>12777</v>
      </c>
      <c r="E26" s="71">
        <v>798</v>
      </c>
      <c r="F26" s="71">
        <v>798</v>
      </c>
      <c r="G26" s="71">
        <v>797</v>
      </c>
      <c r="H26" s="71">
        <v>1861</v>
      </c>
      <c r="I26" s="71">
        <v>107</v>
      </c>
      <c r="J26" s="71">
        <v>10118</v>
      </c>
      <c r="K26" s="92"/>
    </row>
    <row r="27" spans="1:11" ht="21" customHeight="1">
      <c r="A27" s="84"/>
      <c r="B27" s="88" t="s">
        <v>476</v>
      </c>
      <c r="C27" s="70">
        <f t="shared" si="6"/>
        <v>747</v>
      </c>
      <c r="D27" s="71">
        <f t="shared" si="6"/>
        <v>2223</v>
      </c>
      <c r="E27" s="71">
        <v>398</v>
      </c>
      <c r="F27" s="71">
        <v>398</v>
      </c>
      <c r="G27" s="71">
        <v>299</v>
      </c>
      <c r="H27" s="71">
        <v>736</v>
      </c>
      <c r="I27" s="71">
        <v>50</v>
      </c>
      <c r="J27" s="71">
        <v>1089</v>
      </c>
      <c r="K27" s="92"/>
    </row>
    <row r="28" spans="1:11" ht="21" customHeight="1">
      <c r="A28" s="84"/>
      <c r="B28" s="88" t="s">
        <v>484</v>
      </c>
      <c r="C28" s="70">
        <f t="shared" si="6"/>
        <v>293</v>
      </c>
      <c r="D28" s="71">
        <f t="shared" si="6"/>
        <v>1384</v>
      </c>
      <c r="E28" s="71">
        <v>34</v>
      </c>
      <c r="F28" s="71">
        <v>34</v>
      </c>
      <c r="G28" s="71">
        <v>225</v>
      </c>
      <c r="H28" s="71">
        <v>908</v>
      </c>
      <c r="I28" s="71">
        <v>34</v>
      </c>
      <c r="J28" s="71">
        <v>442</v>
      </c>
      <c r="K28" s="92"/>
    </row>
    <row r="29" spans="1:11" ht="21" customHeight="1">
      <c r="A29" s="84"/>
      <c r="B29" s="88" t="s">
        <v>486</v>
      </c>
      <c r="C29" s="70">
        <f t="shared" si="6"/>
        <v>462</v>
      </c>
      <c r="D29" s="71">
        <f t="shared" si="6"/>
        <v>1515</v>
      </c>
      <c r="E29" s="71">
        <v>260</v>
      </c>
      <c r="F29" s="71">
        <v>260</v>
      </c>
      <c r="G29" s="71">
        <v>187</v>
      </c>
      <c r="H29" s="71">
        <v>595</v>
      </c>
      <c r="I29" s="71">
        <v>15</v>
      </c>
      <c r="J29" s="71">
        <v>660</v>
      </c>
      <c r="K29" s="92"/>
    </row>
    <row r="30" spans="1:11" ht="21" customHeight="1">
      <c r="A30" s="84"/>
      <c r="B30" s="88" t="s">
        <v>490</v>
      </c>
      <c r="C30" s="70">
        <f t="shared" si="6"/>
        <v>1150</v>
      </c>
      <c r="D30" s="71">
        <f t="shared" si="6"/>
        <v>4567</v>
      </c>
      <c r="E30" s="71">
        <v>520</v>
      </c>
      <c r="F30" s="71">
        <v>520</v>
      </c>
      <c r="G30" s="71">
        <v>567</v>
      </c>
      <c r="H30" s="71">
        <v>1836</v>
      </c>
      <c r="I30" s="71">
        <v>63</v>
      </c>
      <c r="J30" s="71">
        <v>2211</v>
      </c>
      <c r="K30" s="92"/>
    </row>
    <row r="31" spans="1:11" ht="21" customHeight="1">
      <c r="A31" s="84"/>
      <c r="B31" s="88" t="s">
        <v>496</v>
      </c>
      <c r="C31" s="70">
        <f t="shared" si="6"/>
        <v>391</v>
      </c>
      <c r="D31" s="71">
        <f t="shared" si="6"/>
        <v>1480</v>
      </c>
      <c r="E31" s="71">
        <v>239</v>
      </c>
      <c r="F31" s="71">
        <v>239</v>
      </c>
      <c r="G31" s="71">
        <v>138</v>
      </c>
      <c r="H31" s="71">
        <v>300</v>
      </c>
      <c r="I31" s="71">
        <v>14</v>
      </c>
      <c r="J31" s="71">
        <v>941</v>
      </c>
      <c r="K31" s="92"/>
    </row>
    <row r="32" spans="1:11" ht="21" customHeight="1">
      <c r="A32" s="84"/>
      <c r="B32" s="88" t="s">
        <v>502</v>
      </c>
      <c r="C32" s="70">
        <f t="shared" si="6"/>
        <v>3723</v>
      </c>
      <c r="D32" s="71">
        <f t="shared" si="6"/>
        <v>11128</v>
      </c>
      <c r="E32" s="71">
        <v>2067</v>
      </c>
      <c r="F32" s="71">
        <v>2067</v>
      </c>
      <c r="G32" s="71">
        <v>1497</v>
      </c>
      <c r="H32" s="71">
        <v>3881</v>
      </c>
      <c r="I32" s="71">
        <v>159</v>
      </c>
      <c r="J32" s="71">
        <v>5180</v>
      </c>
      <c r="K32" s="92"/>
    </row>
    <row r="33" spans="1:16" ht="21" customHeight="1">
      <c r="A33" s="84"/>
      <c r="B33" s="88" t="s">
        <v>512</v>
      </c>
      <c r="C33" s="70">
        <f t="shared" si="6"/>
        <v>49</v>
      </c>
      <c r="D33" s="71">
        <f t="shared" si="6"/>
        <v>52</v>
      </c>
      <c r="E33" s="71">
        <v>46</v>
      </c>
      <c r="F33" s="71">
        <v>46</v>
      </c>
      <c r="G33" s="71">
        <v>3</v>
      </c>
      <c r="H33" s="71">
        <v>6</v>
      </c>
      <c r="I33" s="71">
        <v>0</v>
      </c>
      <c r="J33" s="71">
        <v>0</v>
      </c>
      <c r="K33" s="92"/>
    </row>
    <row r="34" spans="1:16" ht="21" customHeight="1">
      <c r="A34" s="84"/>
      <c r="B34" s="88" t="s">
        <v>516</v>
      </c>
      <c r="C34" s="70">
        <f t="shared" si="6"/>
        <v>765</v>
      </c>
      <c r="D34" s="71">
        <f t="shared" si="6"/>
        <v>941</v>
      </c>
      <c r="E34" s="71">
        <v>683</v>
      </c>
      <c r="F34" s="71">
        <v>683</v>
      </c>
      <c r="G34" s="71">
        <v>76</v>
      </c>
      <c r="H34" s="71">
        <v>153</v>
      </c>
      <c r="I34" s="71">
        <v>6</v>
      </c>
      <c r="J34" s="71">
        <v>105</v>
      </c>
      <c r="K34" s="92"/>
    </row>
    <row r="35" spans="1:16" ht="3.75" customHeight="1">
      <c r="A35" s="74"/>
      <c r="B35" s="73"/>
      <c r="C35" s="74"/>
      <c r="D35" s="72"/>
      <c r="E35" s="72"/>
      <c r="F35" s="72"/>
      <c r="G35" s="72"/>
      <c r="H35" s="72"/>
      <c r="I35" s="72"/>
      <c r="J35" s="72"/>
      <c r="K35" s="91"/>
    </row>
    <row r="36" spans="1:16" s="60" customFormat="1" ht="13.5" customHeight="1" thickBot="1">
      <c r="L36" s="107"/>
      <c r="M36" s="107"/>
    </row>
    <row r="37" spans="1:16" s="60" customFormat="1" ht="14.25" customHeight="1" thickTop="1">
      <c r="A37" s="172"/>
      <c r="B37" s="172" t="s">
        <v>546</v>
      </c>
      <c r="C37" s="172"/>
      <c r="D37" s="172"/>
      <c r="E37" s="172"/>
      <c r="F37" s="172"/>
      <c r="G37" s="172"/>
      <c r="H37" s="172"/>
      <c r="I37" s="172"/>
      <c r="J37" s="172"/>
      <c r="K37" s="172"/>
      <c r="L37" s="174"/>
      <c r="M37" s="174"/>
      <c r="N37" s="174"/>
      <c r="O37" s="174"/>
      <c r="P37" s="174"/>
    </row>
    <row r="38" spans="1:16" s="60" customFormat="1" ht="5.25" customHeight="1">
      <c r="B38" s="153"/>
      <c r="K38" s="107"/>
    </row>
    <row r="39" spans="1:16" s="60" customFormat="1" ht="12" customHeight="1">
      <c r="B39" s="173" t="s">
        <v>547</v>
      </c>
      <c r="K39" s="107"/>
    </row>
  </sheetData>
  <mergeCells count="11">
    <mergeCell ref="H1:J1"/>
    <mergeCell ref="H2:J2"/>
    <mergeCell ref="C7:D7"/>
    <mergeCell ref="E7:F7"/>
    <mergeCell ref="G7:H7"/>
    <mergeCell ref="I7:J7"/>
    <mergeCell ref="C8:D8"/>
    <mergeCell ref="E8:F8"/>
    <mergeCell ref="G8:H8"/>
    <mergeCell ref="I8:J8"/>
    <mergeCell ref="A7:B10"/>
  </mergeCells>
  <hyperlinks>
    <hyperlink ref="B1" location="'Περιεχόμενα-Contents'!A1" display="Περιεχόμενα - Contents" xr:uid="{00000000-0004-0000-0900-000000000000}"/>
  </hyperlinks>
  <pageMargins left="0.70866141732283472" right="0.70866141732283472" top="0.74803149606299213" bottom="0.74803149606299213" header="0.31496062992125984" footer="0.31496062992125984"/>
  <pageSetup paperSize="9" scale="95" orientation="landscape" r:id="rId1"/>
  <ignoredErrors>
    <ignoredError sqref="E11:J11 C16:D35 E16:J16 E25:H25 C11:D11 C12:D14 C15:J15 E12:J14 J25 I26:J26 I25"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P40"/>
  <sheetViews>
    <sheetView zoomScaleNormal="100" workbookViewId="0">
      <selection activeCell="B2" sqref="B2"/>
    </sheetView>
  </sheetViews>
  <sheetFormatPr defaultRowHeight="12"/>
  <cols>
    <col min="1" max="1" width="0.5703125" style="63" customWidth="1"/>
    <col min="2" max="2" width="6.7109375" style="63" customWidth="1"/>
    <col min="3" max="10" width="15.5703125" style="63" customWidth="1"/>
    <col min="11" max="11" width="1.7109375" style="63" customWidth="1"/>
    <col min="12" max="16384" width="9.140625" style="63"/>
  </cols>
  <sheetData>
    <row r="1" spans="1:16" ht="12.95" customHeight="1">
      <c r="B1" s="139" t="s">
        <v>89</v>
      </c>
      <c r="C1" s="61"/>
      <c r="D1" s="61"/>
      <c r="E1" s="61"/>
      <c r="F1" s="62"/>
      <c r="G1" s="62"/>
      <c r="H1" s="216" t="s">
        <v>371</v>
      </c>
      <c r="I1" s="216"/>
      <c r="J1" s="216"/>
      <c r="L1" s="62"/>
    </row>
    <row r="2" spans="1:16" ht="12.95" customHeight="1">
      <c r="B2" s="64"/>
      <c r="C2" s="65"/>
      <c r="D2" s="62"/>
      <c r="E2" s="62"/>
      <c r="F2" s="62"/>
      <c r="G2" s="62"/>
      <c r="H2" s="216" t="s">
        <v>390</v>
      </c>
      <c r="I2" s="216"/>
      <c r="J2" s="216"/>
      <c r="L2" s="62"/>
    </row>
    <row r="3" spans="1:16" ht="12.75" customHeight="1">
      <c r="B3" s="64"/>
      <c r="C3" s="65"/>
      <c r="D3" s="62"/>
      <c r="E3" s="62"/>
      <c r="F3" s="62"/>
      <c r="G3" s="62"/>
      <c r="H3" s="62"/>
      <c r="I3" s="62"/>
      <c r="J3" s="62"/>
      <c r="K3" s="62"/>
      <c r="L3" s="62"/>
    </row>
    <row r="4" spans="1:16" ht="12" customHeight="1">
      <c r="A4" s="75" t="s">
        <v>551</v>
      </c>
    </row>
    <row r="5" spans="1:16" ht="12" customHeight="1">
      <c r="A5" s="75"/>
      <c r="C5" s="75" t="s">
        <v>552</v>
      </c>
    </row>
    <row r="6" spans="1:16" ht="12.75" customHeight="1">
      <c r="A6" s="75" t="s">
        <v>538</v>
      </c>
    </row>
    <row r="7" spans="1:16" s="60" customFormat="1" ht="12" customHeight="1">
      <c r="J7" s="76"/>
      <c r="K7" s="77" t="s">
        <v>0</v>
      </c>
      <c r="P7" s="77"/>
    </row>
    <row r="8" spans="1:16" ht="12.75" customHeight="1">
      <c r="A8" s="197" t="s">
        <v>530</v>
      </c>
      <c r="B8" s="212"/>
      <c r="C8" s="217" t="s">
        <v>526</v>
      </c>
      <c r="D8" s="218"/>
      <c r="E8" s="219" t="s">
        <v>527</v>
      </c>
      <c r="F8" s="220"/>
      <c r="G8" s="219" t="s">
        <v>528</v>
      </c>
      <c r="H8" s="220"/>
      <c r="I8" s="219" t="s">
        <v>529</v>
      </c>
      <c r="J8" s="221"/>
      <c r="K8" s="133"/>
    </row>
    <row r="9" spans="1:16" ht="12.75" customHeight="1">
      <c r="A9" s="198"/>
      <c r="B9" s="213"/>
      <c r="C9" s="209" t="s">
        <v>46</v>
      </c>
      <c r="D9" s="210"/>
      <c r="E9" s="209" t="s">
        <v>519</v>
      </c>
      <c r="F9" s="210"/>
      <c r="G9" s="209" t="s">
        <v>520</v>
      </c>
      <c r="H9" s="210"/>
      <c r="I9" s="209" t="s">
        <v>521</v>
      </c>
      <c r="J9" s="211"/>
      <c r="K9" s="73"/>
    </row>
    <row r="10" spans="1:16" s="171" customFormat="1" ht="57" customHeight="1">
      <c r="A10" s="198"/>
      <c r="B10" s="213"/>
      <c r="C10" s="78" t="s">
        <v>377</v>
      </c>
      <c r="D10" s="79" t="s">
        <v>531</v>
      </c>
      <c r="E10" s="78" t="s">
        <v>377</v>
      </c>
      <c r="F10" s="79" t="s">
        <v>531</v>
      </c>
      <c r="G10" s="78" t="s">
        <v>377</v>
      </c>
      <c r="H10" s="79" t="s">
        <v>531</v>
      </c>
      <c r="I10" s="78" t="s">
        <v>377</v>
      </c>
      <c r="J10" s="95" t="s">
        <v>531</v>
      </c>
      <c r="K10" s="134"/>
    </row>
    <row r="11" spans="1:16" s="171" customFormat="1" ht="31.5" customHeight="1">
      <c r="A11" s="214"/>
      <c r="B11" s="215"/>
      <c r="C11" s="136" t="s">
        <v>378</v>
      </c>
      <c r="D11" s="80" t="s">
        <v>532</v>
      </c>
      <c r="E11" s="136" t="s">
        <v>378</v>
      </c>
      <c r="F11" s="80" t="s">
        <v>532</v>
      </c>
      <c r="G11" s="136" t="s">
        <v>378</v>
      </c>
      <c r="H11" s="80" t="s">
        <v>532</v>
      </c>
      <c r="I11" s="136" t="s">
        <v>378</v>
      </c>
      <c r="J11" s="96" t="s">
        <v>532</v>
      </c>
      <c r="K11" s="135"/>
    </row>
    <row r="12" spans="1:16" ht="22.5" customHeight="1">
      <c r="A12" s="83"/>
      <c r="B12" s="85" t="s">
        <v>372</v>
      </c>
      <c r="C12" s="66">
        <f t="shared" ref="C12:D26" si="0">E12+G12+I12</f>
        <v>11337080</v>
      </c>
      <c r="D12" s="67">
        <f t="shared" si="0"/>
        <v>1729619</v>
      </c>
      <c r="E12" s="67">
        <f t="shared" ref="E12:J12" si="1">E13+E17+E26</f>
        <v>591127</v>
      </c>
      <c r="F12" s="67">
        <f t="shared" si="1"/>
        <v>75411</v>
      </c>
      <c r="G12" s="67">
        <f t="shared" si="1"/>
        <v>2759795</v>
      </c>
      <c r="H12" s="67">
        <f t="shared" si="1"/>
        <v>419086</v>
      </c>
      <c r="I12" s="69">
        <f t="shared" si="1"/>
        <v>7986158</v>
      </c>
      <c r="J12" s="67">
        <f t="shared" si="1"/>
        <v>1235122</v>
      </c>
      <c r="K12" s="133"/>
    </row>
    <row r="13" spans="1:16" ht="22.5" customHeight="1">
      <c r="A13" s="84"/>
      <c r="B13" s="86">
        <v>45</v>
      </c>
      <c r="C13" s="68">
        <f t="shared" si="0"/>
        <v>841393</v>
      </c>
      <c r="D13" s="69">
        <f t="shared" si="0"/>
        <v>162778</v>
      </c>
      <c r="E13" s="69">
        <f t="shared" ref="E13:J13" si="2">E14+E15+E16</f>
        <v>65475</v>
      </c>
      <c r="F13" s="69">
        <f t="shared" si="2"/>
        <v>12971</v>
      </c>
      <c r="G13" s="69">
        <f t="shared" si="2"/>
        <v>269553</v>
      </c>
      <c r="H13" s="69">
        <f t="shared" si="2"/>
        <v>62024</v>
      </c>
      <c r="I13" s="69">
        <f t="shared" si="2"/>
        <v>506365</v>
      </c>
      <c r="J13" s="69">
        <f t="shared" si="2"/>
        <v>87783</v>
      </c>
      <c r="K13" s="102"/>
    </row>
    <row r="14" spans="1:16" ht="22.5" customHeight="1">
      <c r="A14" s="84"/>
      <c r="B14" s="87" t="s">
        <v>408</v>
      </c>
      <c r="C14" s="70">
        <f t="shared" ref="C14:D16" si="3">E14+G14+I14</f>
        <v>505012</v>
      </c>
      <c r="D14" s="71">
        <f t="shared" si="3"/>
        <v>60044</v>
      </c>
      <c r="E14" s="71">
        <v>29496</v>
      </c>
      <c r="F14" s="71">
        <v>3088</v>
      </c>
      <c r="G14" s="71">
        <v>96704</v>
      </c>
      <c r="H14" s="71">
        <v>6876</v>
      </c>
      <c r="I14" s="71">
        <v>378812</v>
      </c>
      <c r="J14" s="71">
        <v>50080</v>
      </c>
      <c r="K14" s="102"/>
    </row>
    <row r="15" spans="1:16" ht="22.5" customHeight="1">
      <c r="A15" s="84"/>
      <c r="B15" s="87" t="s">
        <v>411</v>
      </c>
      <c r="C15" s="70">
        <f t="shared" si="3"/>
        <v>175552</v>
      </c>
      <c r="D15" s="71">
        <f t="shared" si="3"/>
        <v>63696</v>
      </c>
      <c r="E15" s="71">
        <v>26097</v>
      </c>
      <c r="F15" s="71">
        <v>7502</v>
      </c>
      <c r="G15" s="71">
        <v>125734</v>
      </c>
      <c r="H15" s="71">
        <v>44890</v>
      </c>
      <c r="I15" s="71">
        <v>23721</v>
      </c>
      <c r="J15" s="71">
        <v>11304</v>
      </c>
      <c r="K15" s="102"/>
    </row>
    <row r="16" spans="1:16" ht="31.5" customHeight="1">
      <c r="A16" s="84"/>
      <c r="B16" s="87" t="s">
        <v>540</v>
      </c>
      <c r="C16" s="175">
        <f t="shared" si="3"/>
        <v>160829</v>
      </c>
      <c r="D16" s="176">
        <f t="shared" si="3"/>
        <v>39038</v>
      </c>
      <c r="E16" s="176">
        <v>9882</v>
      </c>
      <c r="F16" s="176">
        <v>2381</v>
      </c>
      <c r="G16" s="176">
        <v>47115</v>
      </c>
      <c r="H16" s="176">
        <v>10258</v>
      </c>
      <c r="I16" s="176">
        <v>103832</v>
      </c>
      <c r="J16" s="176">
        <v>26399</v>
      </c>
      <c r="K16" s="102"/>
    </row>
    <row r="17" spans="1:11" ht="22.5" customHeight="1">
      <c r="A17" s="84"/>
      <c r="B17" s="86">
        <v>46</v>
      </c>
      <c r="C17" s="68">
        <f t="shared" si="0"/>
        <v>5098438</v>
      </c>
      <c r="D17" s="69">
        <f t="shared" si="0"/>
        <v>738306</v>
      </c>
      <c r="E17" s="69">
        <f t="shared" ref="E17:J17" si="4">E18+E19+E20+E21+E22+E23+E24+E25</f>
        <v>127267</v>
      </c>
      <c r="F17" s="69">
        <f t="shared" si="4"/>
        <v>17735</v>
      </c>
      <c r="G17" s="69">
        <f t="shared" si="4"/>
        <v>800632</v>
      </c>
      <c r="H17" s="69">
        <f t="shared" si="4"/>
        <v>128476</v>
      </c>
      <c r="I17" s="69">
        <f t="shared" si="4"/>
        <v>4170539</v>
      </c>
      <c r="J17" s="69">
        <f t="shared" si="4"/>
        <v>592095</v>
      </c>
      <c r="K17" s="102"/>
    </row>
    <row r="18" spans="1:11" ht="22.5" customHeight="1">
      <c r="A18" s="84"/>
      <c r="B18" s="88" t="s">
        <v>418</v>
      </c>
      <c r="C18" s="70">
        <f t="shared" si="0"/>
        <v>152273</v>
      </c>
      <c r="D18" s="71">
        <f t="shared" si="0"/>
        <v>84243</v>
      </c>
      <c r="E18" s="71">
        <v>10902</v>
      </c>
      <c r="F18" s="71">
        <v>5148</v>
      </c>
      <c r="G18" s="71">
        <v>42290</v>
      </c>
      <c r="H18" s="71">
        <v>18125</v>
      </c>
      <c r="I18" s="71">
        <v>99081</v>
      </c>
      <c r="J18" s="71">
        <v>60970</v>
      </c>
      <c r="K18" s="102"/>
    </row>
    <row r="19" spans="1:11" ht="22.5" customHeight="1">
      <c r="A19" s="84"/>
      <c r="B19" s="88" t="s">
        <v>428</v>
      </c>
      <c r="C19" s="70">
        <f t="shared" si="0"/>
        <v>162481</v>
      </c>
      <c r="D19" s="71">
        <f t="shared" si="0"/>
        <v>10009</v>
      </c>
      <c r="E19" s="71">
        <v>3407</v>
      </c>
      <c r="F19" s="71">
        <v>123</v>
      </c>
      <c r="G19" s="71">
        <v>72308</v>
      </c>
      <c r="H19" s="71">
        <v>1554</v>
      </c>
      <c r="I19" s="71">
        <v>86766</v>
      </c>
      <c r="J19" s="71">
        <v>8332</v>
      </c>
      <c r="K19" s="102"/>
    </row>
    <row r="20" spans="1:11" ht="22.5" customHeight="1">
      <c r="A20" s="84"/>
      <c r="B20" s="88" t="s">
        <v>433</v>
      </c>
      <c r="C20" s="70">
        <f t="shared" si="0"/>
        <v>1573483</v>
      </c>
      <c r="D20" s="71">
        <f t="shared" si="0"/>
        <v>205881</v>
      </c>
      <c r="E20" s="71">
        <v>29722</v>
      </c>
      <c r="F20" s="71">
        <v>2555</v>
      </c>
      <c r="G20" s="71">
        <v>208444</v>
      </c>
      <c r="H20" s="71">
        <v>23461</v>
      </c>
      <c r="I20" s="71">
        <v>1335317</v>
      </c>
      <c r="J20" s="71">
        <v>179865</v>
      </c>
      <c r="K20" s="102"/>
    </row>
    <row r="21" spans="1:11" ht="22.5" customHeight="1">
      <c r="A21" s="84"/>
      <c r="B21" s="88" t="s">
        <v>443</v>
      </c>
      <c r="C21" s="70">
        <f t="shared" si="0"/>
        <v>963523</v>
      </c>
      <c r="D21" s="71">
        <f t="shared" si="0"/>
        <v>159887</v>
      </c>
      <c r="E21" s="71">
        <v>35191</v>
      </c>
      <c r="F21" s="71">
        <v>4101</v>
      </c>
      <c r="G21" s="71">
        <v>185076</v>
      </c>
      <c r="H21" s="71">
        <v>35079</v>
      </c>
      <c r="I21" s="71">
        <v>743256</v>
      </c>
      <c r="J21" s="71">
        <v>120707</v>
      </c>
      <c r="K21" s="102"/>
    </row>
    <row r="22" spans="1:11" ht="22.5" customHeight="1">
      <c r="A22" s="84"/>
      <c r="B22" s="88" t="s">
        <v>453</v>
      </c>
      <c r="C22" s="70">
        <f t="shared" si="0"/>
        <v>247758</v>
      </c>
      <c r="D22" s="71">
        <f t="shared" si="0"/>
        <v>27078</v>
      </c>
      <c r="E22" s="71">
        <v>5219</v>
      </c>
      <c r="F22" s="71">
        <v>124</v>
      </c>
      <c r="G22" s="71">
        <v>26053</v>
      </c>
      <c r="H22" s="71">
        <v>3710</v>
      </c>
      <c r="I22" s="71">
        <v>216486</v>
      </c>
      <c r="J22" s="71">
        <v>23244</v>
      </c>
      <c r="K22" s="102"/>
    </row>
    <row r="23" spans="1:11" ht="22.5" customHeight="1">
      <c r="A23" s="84"/>
      <c r="B23" s="88" t="s">
        <v>456</v>
      </c>
      <c r="C23" s="70">
        <f t="shared" si="0"/>
        <v>178040</v>
      </c>
      <c r="D23" s="71">
        <f t="shared" si="0"/>
        <v>48215</v>
      </c>
      <c r="E23" s="71">
        <v>6064</v>
      </c>
      <c r="F23" s="71">
        <v>720</v>
      </c>
      <c r="G23" s="71">
        <v>59767</v>
      </c>
      <c r="H23" s="71">
        <v>14711</v>
      </c>
      <c r="I23" s="71">
        <v>112209</v>
      </c>
      <c r="J23" s="71">
        <v>32784</v>
      </c>
      <c r="K23" s="102"/>
    </row>
    <row r="24" spans="1:11" ht="22.5" customHeight="1">
      <c r="A24" s="84"/>
      <c r="B24" s="88" t="s">
        <v>463</v>
      </c>
      <c r="C24" s="70">
        <f t="shared" si="0"/>
        <v>1676961</v>
      </c>
      <c r="D24" s="71">
        <f t="shared" si="0"/>
        <v>180662</v>
      </c>
      <c r="E24" s="71">
        <v>29474</v>
      </c>
      <c r="F24" s="71">
        <v>3528</v>
      </c>
      <c r="G24" s="71">
        <v>168806</v>
      </c>
      <c r="H24" s="71">
        <v>24085</v>
      </c>
      <c r="I24" s="71">
        <v>1478681</v>
      </c>
      <c r="J24" s="71">
        <v>153049</v>
      </c>
      <c r="K24" s="102"/>
    </row>
    <row r="25" spans="1:11" ht="22.5" customHeight="1">
      <c r="A25" s="84"/>
      <c r="B25" s="88" t="s">
        <v>471</v>
      </c>
      <c r="C25" s="70">
        <f t="shared" si="0"/>
        <v>143919</v>
      </c>
      <c r="D25" s="71">
        <f t="shared" si="0"/>
        <v>22331</v>
      </c>
      <c r="E25" s="71">
        <v>7288</v>
      </c>
      <c r="F25" s="71">
        <v>1436</v>
      </c>
      <c r="G25" s="71">
        <v>37888</v>
      </c>
      <c r="H25" s="71">
        <v>7751</v>
      </c>
      <c r="I25" s="71">
        <v>98743</v>
      </c>
      <c r="J25" s="71">
        <v>13144</v>
      </c>
      <c r="K25" s="102"/>
    </row>
    <row r="26" spans="1:11" ht="21.75" customHeight="1">
      <c r="A26" s="84"/>
      <c r="B26" s="86">
        <v>47</v>
      </c>
      <c r="C26" s="68">
        <f t="shared" si="0"/>
        <v>5397249</v>
      </c>
      <c r="D26" s="69">
        <f t="shared" si="0"/>
        <v>828535</v>
      </c>
      <c r="E26" s="69">
        <f t="shared" ref="E26:J26" si="5">SUM(E27:E35)</f>
        <v>398385</v>
      </c>
      <c r="F26" s="69">
        <f t="shared" si="5"/>
        <v>44705</v>
      </c>
      <c r="G26" s="69">
        <f t="shared" si="5"/>
        <v>1689610</v>
      </c>
      <c r="H26" s="69">
        <f t="shared" si="5"/>
        <v>228586</v>
      </c>
      <c r="I26" s="69">
        <f t="shared" si="5"/>
        <v>3309254</v>
      </c>
      <c r="J26" s="69">
        <f t="shared" si="5"/>
        <v>555244</v>
      </c>
      <c r="K26" s="102"/>
    </row>
    <row r="27" spans="1:11" ht="21.75" customHeight="1">
      <c r="A27" s="84"/>
      <c r="B27" s="88" t="s">
        <v>473</v>
      </c>
      <c r="C27" s="70">
        <f t="shared" ref="C27:D35" si="6">E27+G27+I27</f>
        <v>2369536</v>
      </c>
      <c r="D27" s="71">
        <f t="shared" si="6"/>
        <v>307030</v>
      </c>
      <c r="E27" s="71">
        <v>124484</v>
      </c>
      <c r="F27" s="71">
        <v>9704</v>
      </c>
      <c r="G27" s="71">
        <v>381299</v>
      </c>
      <c r="H27" s="71">
        <v>38903</v>
      </c>
      <c r="I27" s="71">
        <v>1863753</v>
      </c>
      <c r="J27" s="71">
        <v>258423</v>
      </c>
      <c r="K27" s="102"/>
    </row>
    <row r="28" spans="1:11" ht="21.75" customHeight="1">
      <c r="A28" s="84"/>
      <c r="B28" s="88" t="s">
        <v>476</v>
      </c>
      <c r="C28" s="70">
        <f t="shared" si="6"/>
        <v>392482</v>
      </c>
      <c r="D28" s="71">
        <f t="shared" si="6"/>
        <v>50761</v>
      </c>
      <c r="E28" s="71">
        <v>59077</v>
      </c>
      <c r="F28" s="71">
        <v>4228</v>
      </c>
      <c r="G28" s="71">
        <v>172800</v>
      </c>
      <c r="H28" s="71">
        <v>21581</v>
      </c>
      <c r="I28" s="71">
        <v>160605</v>
      </c>
      <c r="J28" s="71">
        <v>24952</v>
      </c>
      <c r="K28" s="102"/>
    </row>
    <row r="29" spans="1:11" ht="21.75" customHeight="1">
      <c r="A29" s="84"/>
      <c r="B29" s="88" t="s">
        <v>484</v>
      </c>
      <c r="C29" s="70">
        <f t="shared" si="6"/>
        <v>609094</v>
      </c>
      <c r="D29" s="71">
        <f t="shared" si="6"/>
        <v>25540</v>
      </c>
      <c r="E29" s="71">
        <v>17218</v>
      </c>
      <c r="F29" s="71">
        <v>638</v>
      </c>
      <c r="G29" s="71">
        <v>434860</v>
      </c>
      <c r="H29" s="71">
        <v>16941</v>
      </c>
      <c r="I29" s="71">
        <v>157016</v>
      </c>
      <c r="J29" s="71">
        <v>7961</v>
      </c>
      <c r="K29" s="102"/>
    </row>
    <row r="30" spans="1:11" ht="21.75" customHeight="1">
      <c r="A30" s="84"/>
      <c r="B30" s="88" t="s">
        <v>486</v>
      </c>
      <c r="C30" s="70">
        <f t="shared" si="6"/>
        <v>171833</v>
      </c>
      <c r="D30" s="71">
        <f t="shared" si="6"/>
        <v>34565</v>
      </c>
      <c r="E30" s="71">
        <v>20703</v>
      </c>
      <c r="F30" s="71">
        <v>3926</v>
      </c>
      <c r="G30" s="71">
        <v>58243</v>
      </c>
      <c r="H30" s="71">
        <v>13506</v>
      </c>
      <c r="I30" s="71">
        <v>92887</v>
      </c>
      <c r="J30" s="71">
        <v>17133</v>
      </c>
      <c r="K30" s="102"/>
    </row>
    <row r="31" spans="1:11" ht="21.75" customHeight="1">
      <c r="A31" s="84"/>
      <c r="B31" s="88" t="s">
        <v>490</v>
      </c>
      <c r="C31" s="70">
        <f t="shared" si="6"/>
        <v>565751</v>
      </c>
      <c r="D31" s="71">
        <f t="shared" si="6"/>
        <v>106529</v>
      </c>
      <c r="E31" s="71">
        <v>29031</v>
      </c>
      <c r="F31" s="71">
        <v>5881</v>
      </c>
      <c r="G31" s="71">
        <v>205906</v>
      </c>
      <c r="H31" s="71">
        <v>41116</v>
      </c>
      <c r="I31" s="71">
        <v>330814</v>
      </c>
      <c r="J31" s="71">
        <v>59532</v>
      </c>
      <c r="K31" s="102"/>
    </row>
    <row r="32" spans="1:11" ht="21.75" customHeight="1">
      <c r="A32" s="84"/>
      <c r="B32" s="88" t="s">
        <v>496</v>
      </c>
      <c r="C32" s="70">
        <f t="shared" si="6"/>
        <v>169241</v>
      </c>
      <c r="D32" s="71">
        <f t="shared" si="6"/>
        <v>50292</v>
      </c>
      <c r="E32" s="71">
        <v>12201</v>
      </c>
      <c r="F32" s="71">
        <v>1854</v>
      </c>
      <c r="G32" s="71">
        <v>40546</v>
      </c>
      <c r="H32" s="71">
        <v>7307</v>
      </c>
      <c r="I32" s="71">
        <v>116494</v>
      </c>
      <c r="J32" s="71">
        <v>41131</v>
      </c>
      <c r="K32" s="102"/>
    </row>
    <row r="33" spans="1:16" ht="21.75" customHeight="1">
      <c r="A33" s="84"/>
      <c r="B33" s="88" t="s">
        <v>502</v>
      </c>
      <c r="C33" s="70">
        <f t="shared" si="6"/>
        <v>1040844</v>
      </c>
      <c r="D33" s="71">
        <f t="shared" si="6"/>
        <v>241703</v>
      </c>
      <c r="E33" s="71">
        <v>96568</v>
      </c>
      <c r="F33" s="71">
        <v>16201</v>
      </c>
      <c r="G33" s="71">
        <v>379782</v>
      </c>
      <c r="H33" s="71">
        <v>83702</v>
      </c>
      <c r="I33" s="71">
        <v>564494</v>
      </c>
      <c r="J33" s="71">
        <v>141800</v>
      </c>
      <c r="K33" s="102"/>
    </row>
    <row r="34" spans="1:16" ht="21.75" customHeight="1">
      <c r="A34" s="84"/>
      <c r="B34" s="88" t="s">
        <v>512</v>
      </c>
      <c r="C34" s="70">
        <f t="shared" si="6"/>
        <v>2131</v>
      </c>
      <c r="D34" s="71">
        <f t="shared" si="6"/>
        <v>590</v>
      </c>
      <c r="E34" s="71">
        <v>1610</v>
      </c>
      <c r="F34" s="71">
        <v>458</v>
      </c>
      <c r="G34" s="71">
        <v>521</v>
      </c>
      <c r="H34" s="71">
        <v>132</v>
      </c>
      <c r="I34" s="71">
        <v>0</v>
      </c>
      <c r="J34" s="71">
        <v>0</v>
      </c>
      <c r="K34" s="102"/>
    </row>
    <row r="35" spans="1:16" ht="21.75" customHeight="1">
      <c r="A35" s="84"/>
      <c r="B35" s="88" t="s">
        <v>516</v>
      </c>
      <c r="C35" s="70">
        <f t="shared" si="6"/>
        <v>76337</v>
      </c>
      <c r="D35" s="71">
        <f t="shared" si="6"/>
        <v>11525</v>
      </c>
      <c r="E35" s="71">
        <v>37493</v>
      </c>
      <c r="F35" s="71">
        <v>1815</v>
      </c>
      <c r="G35" s="71">
        <v>15653</v>
      </c>
      <c r="H35" s="71">
        <v>5398</v>
      </c>
      <c r="I35" s="71">
        <v>23191</v>
      </c>
      <c r="J35" s="71">
        <v>4312</v>
      </c>
      <c r="K35" s="102"/>
    </row>
    <row r="36" spans="1:16" ht="3.75" customHeight="1">
      <c r="A36" s="74"/>
      <c r="B36" s="73"/>
      <c r="C36" s="74"/>
      <c r="D36" s="72"/>
      <c r="E36" s="72"/>
      <c r="F36" s="72"/>
      <c r="G36" s="72"/>
      <c r="H36" s="72"/>
      <c r="I36" s="72"/>
      <c r="J36" s="72"/>
      <c r="K36" s="73"/>
    </row>
    <row r="37" spans="1:16" s="60" customFormat="1" ht="13.5" customHeight="1" thickBot="1">
      <c r="L37" s="107"/>
      <c r="M37" s="107"/>
    </row>
    <row r="38" spans="1:16" s="60" customFormat="1" ht="14.25" customHeight="1" thickTop="1">
      <c r="A38" s="172"/>
      <c r="B38" s="172" t="s">
        <v>546</v>
      </c>
      <c r="C38" s="172"/>
      <c r="D38" s="172"/>
      <c r="E38" s="172"/>
      <c r="F38" s="172"/>
      <c r="G38" s="172"/>
      <c r="H38" s="172"/>
      <c r="I38" s="172"/>
      <c r="J38" s="172"/>
      <c r="K38" s="172"/>
      <c r="L38" s="174"/>
      <c r="M38" s="174"/>
      <c r="N38" s="174"/>
      <c r="O38" s="174"/>
      <c r="P38" s="174"/>
    </row>
    <row r="39" spans="1:16" s="60" customFormat="1" ht="5.25" customHeight="1">
      <c r="B39" s="153"/>
      <c r="K39" s="107"/>
    </row>
    <row r="40" spans="1:16" s="60" customFormat="1" ht="12" customHeight="1">
      <c r="B40" s="173" t="s">
        <v>547</v>
      </c>
      <c r="K40" s="107"/>
    </row>
  </sheetData>
  <mergeCells count="11">
    <mergeCell ref="H1:J1"/>
    <mergeCell ref="H2:J2"/>
    <mergeCell ref="A8:B11"/>
    <mergeCell ref="C8:D8"/>
    <mergeCell ref="E8:F8"/>
    <mergeCell ref="G8:H8"/>
    <mergeCell ref="I8:J8"/>
    <mergeCell ref="C9:D9"/>
    <mergeCell ref="E9:F9"/>
    <mergeCell ref="G9:H9"/>
    <mergeCell ref="I9:J9"/>
  </mergeCells>
  <hyperlinks>
    <hyperlink ref="B1" location="'Περιεχόμενα-Contents'!A1" display="Περιεχόμενα - Contents" xr:uid="{00000000-0004-0000-0A00-000000000000}"/>
  </hyperlinks>
  <pageMargins left="0.70866141732283472" right="0.70866141732283472" top="0.74803149606299213" bottom="0.6692913385826772" header="0.31496062992125984" footer="0.31496062992125984"/>
  <pageSetup paperSize="9" scale="95" orientation="landscape" r:id="rId1"/>
  <ignoredErrors>
    <ignoredError sqref="C17:J36 C12:J12 C14:J15 C13:E13 F13:J13 C16:D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K64"/>
  <sheetViews>
    <sheetView workbookViewId="0">
      <pane ySplit="2" topLeftCell="A3" activePane="bottomLeft" state="frozen"/>
      <selection pane="bottomLeft"/>
    </sheetView>
  </sheetViews>
  <sheetFormatPr defaultRowHeight="12.75"/>
  <cols>
    <col min="1" max="1" width="0.7109375" style="8" customWidth="1"/>
    <col min="2" max="2" width="103.7109375" style="8" customWidth="1"/>
    <col min="3" max="3" width="3.85546875" style="8" customWidth="1"/>
    <col min="4" max="4" width="103.7109375" style="8" customWidth="1"/>
    <col min="5" max="16384" width="9.140625" style="8"/>
  </cols>
  <sheetData>
    <row r="1" spans="1:4" ht="30" customHeight="1">
      <c r="A1" s="181"/>
      <c r="B1" s="1" t="s">
        <v>375</v>
      </c>
      <c r="D1" s="1" t="s">
        <v>376</v>
      </c>
    </row>
    <row r="2" spans="1:4" s="15" customFormat="1" ht="30" customHeight="1">
      <c r="A2" s="181"/>
      <c r="B2" s="2" t="s">
        <v>1</v>
      </c>
      <c r="C2" s="17"/>
      <c r="D2" s="2" t="s">
        <v>2</v>
      </c>
    </row>
    <row r="3" spans="1:4" s="15" customFormat="1" ht="15.75">
      <c r="A3" s="14"/>
      <c r="B3" s="13"/>
      <c r="C3" s="13"/>
      <c r="D3" s="13"/>
    </row>
    <row r="4" spans="1:4" ht="14.25">
      <c r="B4" s="20" t="s">
        <v>3</v>
      </c>
      <c r="C4" s="21"/>
      <c r="D4" s="20" t="s">
        <v>11</v>
      </c>
    </row>
    <row r="5" spans="1:4" ht="9.75" customHeight="1">
      <c r="B5" s="22"/>
      <c r="C5" s="21"/>
      <c r="D5" s="22"/>
    </row>
    <row r="6" spans="1:4" ht="90">
      <c r="B6" s="18" t="s">
        <v>396</v>
      </c>
      <c r="C6" s="28"/>
      <c r="D6" s="18" t="s">
        <v>387</v>
      </c>
    </row>
    <row r="7" spans="1:4" ht="15">
      <c r="B7" s="24"/>
      <c r="C7" s="21"/>
      <c r="D7" s="24"/>
    </row>
    <row r="8" spans="1:4" ht="14.25">
      <c r="B8" s="20" t="s">
        <v>14</v>
      </c>
      <c r="C8" s="21"/>
      <c r="D8" s="20" t="s">
        <v>21</v>
      </c>
    </row>
    <row r="9" spans="1:4" ht="9.75" customHeight="1">
      <c r="B9" s="20"/>
      <c r="C9" s="21"/>
      <c r="D9" s="20"/>
    </row>
    <row r="10" spans="1:4" ht="32.25" customHeight="1">
      <c r="B10" s="49" t="s">
        <v>379</v>
      </c>
      <c r="C10" s="28"/>
      <c r="D10" s="49" t="s">
        <v>380</v>
      </c>
    </row>
    <row r="11" spans="1:4" ht="14.25" customHeight="1">
      <c r="B11" s="23"/>
      <c r="C11" s="21"/>
      <c r="D11" s="23"/>
    </row>
    <row r="12" spans="1:4" ht="14.25">
      <c r="B12" s="25" t="s">
        <v>15</v>
      </c>
      <c r="C12" s="21"/>
      <c r="D12" s="25" t="s">
        <v>20</v>
      </c>
    </row>
    <row r="13" spans="1:4" ht="9.75" customHeight="1">
      <c r="B13" s="22"/>
      <c r="C13" s="21"/>
      <c r="D13" s="22"/>
    </row>
    <row r="14" spans="1:4" ht="45">
      <c r="B14" s="49" t="s">
        <v>384</v>
      </c>
      <c r="C14" s="28"/>
      <c r="D14" s="49" t="s">
        <v>385</v>
      </c>
    </row>
    <row r="15" spans="1:4" ht="15">
      <c r="B15" s="23"/>
      <c r="C15" s="21"/>
      <c r="D15" s="23"/>
    </row>
    <row r="16" spans="1:4" ht="14.25">
      <c r="B16" s="20" t="s">
        <v>17</v>
      </c>
      <c r="C16" s="21"/>
      <c r="D16" s="20" t="s">
        <v>22</v>
      </c>
    </row>
    <row r="17" spans="2:4" ht="9.75" customHeight="1">
      <c r="B17" s="20"/>
      <c r="C17" s="21"/>
      <c r="D17" s="20"/>
    </row>
    <row r="18" spans="2:4" ht="15">
      <c r="B18" s="18" t="s">
        <v>4</v>
      </c>
      <c r="C18" s="28"/>
      <c r="D18" s="18" t="s">
        <v>12</v>
      </c>
    </row>
    <row r="19" spans="2:4" ht="9.75" customHeight="1">
      <c r="B19" s="24"/>
      <c r="C19" s="21"/>
      <c r="D19" s="24"/>
    </row>
    <row r="20" spans="2:4" ht="14.25">
      <c r="B20" s="20" t="s">
        <v>16</v>
      </c>
      <c r="C20" s="21"/>
      <c r="D20" s="20" t="s">
        <v>19</v>
      </c>
    </row>
    <row r="21" spans="2:4" ht="9.75" customHeight="1">
      <c r="B21" s="24"/>
      <c r="C21" s="21"/>
      <c r="D21" s="24"/>
    </row>
    <row r="22" spans="2:4" ht="15">
      <c r="B22" s="18" t="s">
        <v>143</v>
      </c>
      <c r="C22" s="28"/>
      <c r="D22" s="18" t="s">
        <v>144</v>
      </c>
    </row>
    <row r="23" spans="2:4" ht="9.75" customHeight="1">
      <c r="B23" s="24"/>
      <c r="C23" s="21"/>
      <c r="D23" s="24"/>
    </row>
    <row r="24" spans="2:4" ht="14.25">
      <c r="B24" s="20" t="s">
        <v>18</v>
      </c>
      <c r="C24" s="21"/>
      <c r="D24" s="20" t="s">
        <v>23</v>
      </c>
    </row>
    <row r="25" spans="2:4" ht="9.75" customHeight="1">
      <c r="B25" s="21"/>
      <c r="C25" s="21"/>
      <c r="D25" s="21"/>
    </row>
    <row r="26" spans="2:4" ht="45">
      <c r="B26" s="18" t="s">
        <v>91</v>
      </c>
      <c r="C26" s="28"/>
      <c r="D26" s="18" t="s">
        <v>90</v>
      </c>
    </row>
    <row r="27" spans="2:4" ht="15">
      <c r="B27" s="24"/>
      <c r="C27" s="21"/>
      <c r="D27" s="24"/>
    </row>
    <row r="28" spans="2:4" ht="14.25">
      <c r="B28" s="25" t="s">
        <v>6</v>
      </c>
      <c r="C28" s="21"/>
      <c r="D28" s="25" t="s">
        <v>13</v>
      </c>
    </row>
    <row r="29" spans="2:4" ht="9.75" customHeight="1">
      <c r="B29" s="21"/>
      <c r="C29" s="21"/>
      <c r="D29" s="21"/>
    </row>
    <row r="30" spans="2:4" ht="45">
      <c r="B30" s="18" t="s">
        <v>134</v>
      </c>
      <c r="C30" s="28"/>
      <c r="D30" s="18" t="s">
        <v>139</v>
      </c>
    </row>
    <row r="31" spans="2:4">
      <c r="B31" s="21"/>
      <c r="C31" s="21"/>
      <c r="D31" s="21"/>
    </row>
    <row r="32" spans="2:4" ht="90">
      <c r="B32" s="18" t="s">
        <v>381</v>
      </c>
      <c r="C32" s="28"/>
      <c r="D32" s="18" t="s">
        <v>383</v>
      </c>
    </row>
    <row r="33" spans="2:4">
      <c r="B33" s="28"/>
      <c r="C33" s="28"/>
      <c r="D33" s="28"/>
    </row>
    <row r="34" spans="2:4" ht="45">
      <c r="B34" s="18" t="s">
        <v>388</v>
      </c>
      <c r="C34" s="28"/>
      <c r="D34" s="18" t="s">
        <v>389</v>
      </c>
    </row>
    <row r="35" spans="2:4">
      <c r="B35" s="28"/>
      <c r="C35" s="28"/>
      <c r="D35" s="28"/>
    </row>
    <row r="36" spans="2:4" ht="30">
      <c r="B36" s="18" t="s">
        <v>126</v>
      </c>
      <c r="C36" s="28"/>
      <c r="D36" s="18" t="s">
        <v>135</v>
      </c>
    </row>
    <row r="37" spans="2:4">
      <c r="B37" s="28"/>
      <c r="C37" s="28"/>
      <c r="D37" s="28"/>
    </row>
    <row r="38" spans="2:4" ht="30" customHeight="1">
      <c r="B38" s="18" t="s">
        <v>127</v>
      </c>
      <c r="C38" s="28"/>
      <c r="D38" s="18" t="s">
        <v>136</v>
      </c>
    </row>
    <row r="39" spans="2:4">
      <c r="B39" s="28"/>
      <c r="C39" s="28"/>
      <c r="D39" s="28"/>
    </row>
    <row r="40" spans="2:4" ht="75">
      <c r="B40" s="18" t="s">
        <v>128</v>
      </c>
      <c r="C40" s="28"/>
      <c r="D40" s="18" t="s">
        <v>137</v>
      </c>
    </row>
    <row r="41" spans="2:4">
      <c r="B41" s="28"/>
      <c r="C41" s="28"/>
      <c r="D41" s="28"/>
    </row>
    <row r="42" spans="2:4" ht="30">
      <c r="B42" s="18" t="s">
        <v>129</v>
      </c>
      <c r="C42" s="28"/>
      <c r="D42" s="18" t="s">
        <v>138</v>
      </c>
    </row>
    <row r="43" spans="2:4">
      <c r="B43" s="28"/>
      <c r="C43" s="28"/>
      <c r="D43" s="28"/>
    </row>
    <row r="44" spans="2:4" ht="69" customHeight="1">
      <c r="B44" s="18" t="s">
        <v>556</v>
      </c>
      <c r="C44" s="28"/>
      <c r="D44" s="18" t="s">
        <v>557</v>
      </c>
    </row>
    <row r="45" spans="2:4">
      <c r="B45" s="28"/>
      <c r="C45" s="28"/>
      <c r="D45" s="28"/>
    </row>
    <row r="46" spans="2:4" ht="45">
      <c r="B46" s="18" t="s">
        <v>133</v>
      </c>
      <c r="C46" s="28"/>
      <c r="D46" s="18" t="s">
        <v>407</v>
      </c>
    </row>
    <row r="47" spans="2:4">
      <c r="B47" s="28"/>
      <c r="C47" s="28"/>
      <c r="D47" s="28"/>
    </row>
    <row r="48" spans="2:4" ht="30">
      <c r="B48" s="18" t="s">
        <v>130</v>
      </c>
      <c r="C48" s="28"/>
      <c r="D48" s="18" t="s">
        <v>140</v>
      </c>
    </row>
    <row r="49" spans="1:11">
      <c r="B49" s="28"/>
      <c r="C49" s="28"/>
      <c r="D49" s="28"/>
    </row>
    <row r="50" spans="1:11" ht="30">
      <c r="B50" s="18" t="s">
        <v>131</v>
      </c>
      <c r="C50" s="28"/>
      <c r="D50" s="18" t="s">
        <v>141</v>
      </c>
    </row>
    <row r="51" spans="1:11">
      <c r="B51" s="28"/>
      <c r="C51" s="28"/>
      <c r="D51" s="28"/>
    </row>
    <row r="52" spans="1:11" ht="15">
      <c r="B52" s="29" t="s">
        <v>132</v>
      </c>
      <c r="C52" s="28"/>
      <c r="D52" s="29" t="s">
        <v>142</v>
      </c>
    </row>
    <row r="53" spans="1:11">
      <c r="B53" s="21"/>
      <c r="C53" s="21"/>
      <c r="D53" s="21"/>
    </row>
    <row r="54" spans="1:11" ht="14.25">
      <c r="B54" s="25" t="s">
        <v>5</v>
      </c>
      <c r="C54" s="21"/>
      <c r="D54" s="25" t="s">
        <v>13</v>
      </c>
    </row>
    <row r="55" spans="1:11" ht="9.75" customHeight="1">
      <c r="B55" s="21"/>
      <c r="C55" s="21"/>
      <c r="D55" s="21"/>
    </row>
    <row r="56" spans="1:11" ht="15">
      <c r="B56" s="26" t="s">
        <v>7</v>
      </c>
      <c r="C56" s="21"/>
      <c r="D56" s="26" t="s">
        <v>92</v>
      </c>
    </row>
    <row r="57" spans="1:11" ht="15">
      <c r="B57" s="26" t="s">
        <v>8</v>
      </c>
      <c r="C57" s="21"/>
      <c r="D57" s="26" t="s">
        <v>24</v>
      </c>
    </row>
    <row r="58" spans="1:11" ht="15">
      <c r="B58" s="27" t="s">
        <v>9</v>
      </c>
      <c r="C58" s="21"/>
      <c r="D58" s="27" t="s">
        <v>25</v>
      </c>
    </row>
    <row r="59" spans="1:11" ht="15">
      <c r="B59" s="26" t="s">
        <v>10</v>
      </c>
      <c r="C59" s="21"/>
      <c r="D59" s="26" t="s">
        <v>27</v>
      </c>
    </row>
    <row r="60" spans="1:11" ht="15">
      <c r="B60" s="26" t="s">
        <v>28</v>
      </c>
      <c r="C60" s="21"/>
      <c r="D60" s="26" t="s">
        <v>26</v>
      </c>
    </row>
    <row r="61" spans="1:11" ht="13.5" customHeight="1" thickBot="1">
      <c r="B61" s="19"/>
    </row>
    <row r="62" spans="1:11" s="60" customFormat="1" ht="14.25" customHeight="1" thickTop="1">
      <c r="A62" s="172"/>
      <c r="B62" s="172" t="s">
        <v>560</v>
      </c>
      <c r="C62" s="172"/>
      <c r="D62" s="172"/>
      <c r="E62" s="174"/>
      <c r="F62" s="174"/>
      <c r="G62" s="174"/>
      <c r="H62" s="174"/>
      <c r="I62" s="174"/>
      <c r="K62" s="107"/>
    </row>
    <row r="63" spans="1:11" s="60" customFormat="1" ht="5.25" customHeight="1">
      <c r="B63" s="153"/>
      <c r="K63" s="107"/>
    </row>
    <row r="64" spans="1:11" s="60" customFormat="1" ht="12" customHeight="1">
      <c r="B64" s="173" t="s">
        <v>561</v>
      </c>
      <c r="K64" s="107"/>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125"/>
  <sheetViews>
    <sheetView zoomScaleNormal="100" workbookViewId="0">
      <pane ySplit="2" topLeftCell="A3" activePane="bottomLeft" state="frozen"/>
      <selection pane="bottomLeft"/>
    </sheetView>
  </sheetViews>
  <sheetFormatPr defaultRowHeight="12"/>
  <cols>
    <col min="1" max="1" width="0.7109375" style="4" customWidth="1"/>
    <col min="2" max="2" width="9.140625" style="4"/>
    <col min="3" max="3" width="0.7109375" style="4" customWidth="1"/>
    <col min="4" max="4" width="60.7109375" style="4" customWidth="1"/>
    <col min="5" max="5" width="0.7109375" style="4" customWidth="1"/>
    <col min="6" max="6" width="60.7109375" style="4" customWidth="1"/>
    <col min="7" max="16384" width="9.140625" style="4"/>
  </cols>
  <sheetData>
    <row r="1" spans="1:10" ht="29.25" customHeight="1">
      <c r="A1" s="180"/>
      <c r="B1" s="184" t="s">
        <v>29</v>
      </c>
      <c r="C1" s="184"/>
      <c r="D1" s="184"/>
      <c r="E1" s="184"/>
      <c r="F1" s="184"/>
    </row>
    <row r="2" spans="1:10" ht="29.25" customHeight="1">
      <c r="A2" s="180"/>
      <c r="B2" s="184" t="s">
        <v>30</v>
      </c>
      <c r="C2" s="184"/>
      <c r="D2" s="184"/>
      <c r="E2" s="184"/>
      <c r="F2" s="184"/>
    </row>
    <row r="3" spans="1:10" ht="12.75" customHeight="1"/>
    <row r="4" spans="1:10" ht="8.25" customHeight="1">
      <c r="B4" s="5"/>
      <c r="C4" s="5"/>
    </row>
    <row r="5" spans="1:10" ht="42" customHeight="1">
      <c r="A5" s="40"/>
      <c r="B5" s="6" t="s">
        <v>35</v>
      </c>
      <c r="C5" s="32"/>
      <c r="D5" s="182" t="s">
        <v>31</v>
      </c>
      <c r="E5" s="36"/>
      <c r="F5" s="182" t="s">
        <v>32</v>
      </c>
    </row>
    <row r="6" spans="1:10" ht="42" customHeight="1">
      <c r="A6" s="41"/>
      <c r="B6" s="42" t="s">
        <v>34</v>
      </c>
      <c r="C6" s="33"/>
      <c r="D6" s="183"/>
      <c r="E6" s="37"/>
      <c r="F6" s="183"/>
      <c r="J6" s="7"/>
    </row>
    <row r="7" spans="1:10" ht="30" customHeight="1">
      <c r="A7" s="43"/>
      <c r="B7" s="54" t="s">
        <v>372</v>
      </c>
      <c r="C7" s="38"/>
      <c r="D7" s="30" t="s">
        <v>153</v>
      </c>
      <c r="E7" s="34"/>
      <c r="F7" s="30" t="s">
        <v>154</v>
      </c>
      <c r="J7" s="7"/>
    </row>
    <row r="8" spans="1:10" ht="30" customHeight="1">
      <c r="A8" s="43"/>
      <c r="B8" s="54">
        <v>45</v>
      </c>
      <c r="C8" s="38"/>
      <c r="D8" s="30" t="s">
        <v>155</v>
      </c>
      <c r="E8" s="34"/>
      <c r="F8" s="30" t="s">
        <v>156</v>
      </c>
      <c r="J8" s="7"/>
    </row>
    <row r="9" spans="1:10" ht="30" customHeight="1">
      <c r="A9" s="43"/>
      <c r="B9" s="54" t="s">
        <v>408</v>
      </c>
      <c r="C9" s="38"/>
      <c r="D9" s="30" t="s">
        <v>157</v>
      </c>
      <c r="E9" s="34"/>
      <c r="F9" s="30" t="s">
        <v>158</v>
      </c>
      <c r="J9" s="7"/>
    </row>
    <row r="10" spans="1:10" ht="30" customHeight="1">
      <c r="A10" s="43"/>
      <c r="B10" s="55" t="s">
        <v>409</v>
      </c>
      <c r="C10" s="39"/>
      <c r="D10" s="31" t="s">
        <v>159</v>
      </c>
      <c r="E10" s="35"/>
      <c r="F10" s="31" t="s">
        <v>160</v>
      </c>
      <c r="J10" s="7"/>
    </row>
    <row r="11" spans="1:10" ht="30" customHeight="1">
      <c r="A11" s="43"/>
      <c r="B11" s="55" t="s">
        <v>410</v>
      </c>
      <c r="C11" s="39"/>
      <c r="D11" s="31" t="s">
        <v>161</v>
      </c>
      <c r="E11" s="35"/>
      <c r="F11" s="31" t="s">
        <v>162</v>
      </c>
      <c r="J11" s="7"/>
    </row>
    <row r="12" spans="1:10" ht="30" customHeight="1">
      <c r="A12" s="43"/>
      <c r="B12" s="54" t="s">
        <v>411</v>
      </c>
      <c r="C12" s="38"/>
      <c r="D12" s="30" t="s">
        <v>163</v>
      </c>
      <c r="E12" s="34"/>
      <c r="F12" s="30" t="s">
        <v>164</v>
      </c>
      <c r="J12" s="7"/>
    </row>
    <row r="13" spans="1:10" ht="30" customHeight="1">
      <c r="A13" s="43"/>
      <c r="B13" s="55" t="s">
        <v>412</v>
      </c>
      <c r="C13" s="39"/>
      <c r="D13" s="31" t="s">
        <v>163</v>
      </c>
      <c r="E13" s="35"/>
      <c r="F13" s="31" t="s">
        <v>164</v>
      </c>
      <c r="J13" s="7"/>
    </row>
    <row r="14" spans="1:10" ht="30" customHeight="1">
      <c r="A14" s="43"/>
      <c r="B14" s="54" t="s">
        <v>413</v>
      </c>
      <c r="C14" s="38"/>
      <c r="D14" s="30" t="s">
        <v>393</v>
      </c>
      <c r="E14" s="34"/>
      <c r="F14" s="30" t="s">
        <v>165</v>
      </c>
      <c r="J14" s="7"/>
    </row>
    <row r="15" spans="1:10" ht="30" customHeight="1">
      <c r="A15" s="43"/>
      <c r="B15" s="55" t="s">
        <v>414</v>
      </c>
      <c r="C15" s="39"/>
      <c r="D15" s="31" t="s">
        <v>166</v>
      </c>
      <c r="E15" s="35"/>
      <c r="F15" s="31" t="s">
        <v>167</v>
      </c>
      <c r="J15" s="7"/>
    </row>
    <row r="16" spans="1:10" ht="30" customHeight="1">
      <c r="A16" s="43"/>
      <c r="B16" s="55" t="s">
        <v>415</v>
      </c>
      <c r="C16" s="39"/>
      <c r="D16" s="31" t="s">
        <v>394</v>
      </c>
      <c r="E16" s="35"/>
      <c r="F16" s="31" t="s">
        <v>168</v>
      </c>
      <c r="J16" s="7"/>
    </row>
    <row r="17" spans="1:10" ht="30" customHeight="1">
      <c r="A17" s="43"/>
      <c r="B17" s="54" t="s">
        <v>416</v>
      </c>
      <c r="C17" s="38"/>
      <c r="D17" s="30" t="s">
        <v>395</v>
      </c>
      <c r="E17" s="34"/>
      <c r="F17" s="30" t="s">
        <v>169</v>
      </c>
      <c r="J17" s="7"/>
    </row>
    <row r="18" spans="1:10" ht="30" customHeight="1">
      <c r="A18" s="43"/>
      <c r="B18" s="55" t="s">
        <v>417</v>
      </c>
      <c r="C18" s="39"/>
      <c r="D18" s="31" t="s">
        <v>395</v>
      </c>
      <c r="E18" s="35"/>
      <c r="F18" s="31" t="s">
        <v>169</v>
      </c>
      <c r="J18" s="7"/>
    </row>
    <row r="19" spans="1:10" ht="30" customHeight="1">
      <c r="A19" s="43"/>
      <c r="B19" s="54">
        <v>46</v>
      </c>
      <c r="C19" s="38"/>
      <c r="D19" s="30" t="s">
        <v>170</v>
      </c>
      <c r="E19" s="34"/>
      <c r="F19" s="30" t="s">
        <v>171</v>
      </c>
      <c r="J19" s="7"/>
    </row>
    <row r="20" spans="1:10" ht="30" customHeight="1">
      <c r="A20" s="43"/>
      <c r="B20" s="54" t="s">
        <v>418</v>
      </c>
      <c r="C20" s="38"/>
      <c r="D20" s="30" t="s">
        <v>172</v>
      </c>
      <c r="E20" s="34"/>
      <c r="F20" s="30" t="s">
        <v>173</v>
      </c>
      <c r="J20" s="7"/>
    </row>
    <row r="21" spans="1:10" ht="30" customHeight="1">
      <c r="A21" s="43"/>
      <c r="B21" s="55" t="s">
        <v>419</v>
      </c>
      <c r="C21" s="39"/>
      <c r="D21" s="31" t="s">
        <v>174</v>
      </c>
      <c r="E21" s="35"/>
      <c r="F21" s="31" t="s">
        <v>175</v>
      </c>
      <c r="J21" s="7"/>
    </row>
    <row r="22" spans="1:10" ht="30" customHeight="1">
      <c r="A22" s="43"/>
      <c r="B22" s="55" t="s">
        <v>420</v>
      </c>
      <c r="C22" s="39"/>
      <c r="D22" s="31" t="s">
        <v>176</v>
      </c>
      <c r="E22" s="35"/>
      <c r="F22" s="31" t="s">
        <v>177</v>
      </c>
      <c r="J22" s="7"/>
    </row>
    <row r="23" spans="1:10" ht="30" customHeight="1">
      <c r="A23" s="43"/>
      <c r="B23" s="55" t="s">
        <v>421</v>
      </c>
      <c r="C23" s="39"/>
      <c r="D23" s="31" t="s">
        <v>178</v>
      </c>
      <c r="E23" s="35"/>
      <c r="F23" s="31" t="s">
        <v>179</v>
      </c>
      <c r="J23" s="7"/>
    </row>
    <row r="24" spans="1:10" ht="30" customHeight="1">
      <c r="A24" s="43"/>
      <c r="B24" s="55" t="s">
        <v>422</v>
      </c>
      <c r="C24" s="39"/>
      <c r="D24" s="31" t="s">
        <v>180</v>
      </c>
      <c r="E24" s="35"/>
      <c r="F24" s="31" t="s">
        <v>181</v>
      </c>
      <c r="J24" s="7"/>
    </row>
    <row r="25" spans="1:10" ht="35.25" customHeight="1">
      <c r="A25" s="43"/>
      <c r="B25" s="55" t="s">
        <v>423</v>
      </c>
      <c r="C25" s="39"/>
      <c r="D25" s="31" t="s">
        <v>182</v>
      </c>
      <c r="E25" s="35"/>
      <c r="F25" s="31" t="s">
        <v>183</v>
      </c>
      <c r="J25" s="7"/>
    </row>
    <row r="26" spans="1:10" ht="42.75" customHeight="1">
      <c r="A26" s="43"/>
      <c r="B26" s="55" t="s">
        <v>424</v>
      </c>
      <c r="C26" s="39"/>
      <c r="D26" s="31" t="s">
        <v>184</v>
      </c>
      <c r="E26" s="35"/>
      <c r="F26" s="31" t="s">
        <v>185</v>
      </c>
      <c r="J26" s="7"/>
    </row>
    <row r="27" spans="1:10" ht="30" customHeight="1">
      <c r="A27" s="43"/>
      <c r="B27" s="55" t="s">
        <v>425</v>
      </c>
      <c r="C27" s="39"/>
      <c r="D27" s="31" t="s">
        <v>186</v>
      </c>
      <c r="E27" s="35"/>
      <c r="F27" s="31" t="s">
        <v>187</v>
      </c>
      <c r="J27" s="7"/>
    </row>
    <row r="28" spans="1:10" ht="30" customHeight="1">
      <c r="A28" s="43"/>
      <c r="B28" s="55" t="s">
        <v>426</v>
      </c>
      <c r="C28" s="39"/>
      <c r="D28" s="31" t="s">
        <v>188</v>
      </c>
      <c r="E28" s="35"/>
      <c r="F28" s="31" t="s">
        <v>189</v>
      </c>
      <c r="J28" s="7"/>
    </row>
    <row r="29" spans="1:10" ht="30" customHeight="1">
      <c r="A29" s="43"/>
      <c r="B29" s="55" t="s">
        <v>427</v>
      </c>
      <c r="C29" s="39"/>
      <c r="D29" s="31" t="s">
        <v>190</v>
      </c>
      <c r="E29" s="35"/>
      <c r="F29" s="31" t="s">
        <v>191</v>
      </c>
    </row>
    <row r="30" spans="1:10" ht="30" customHeight="1">
      <c r="A30" s="43"/>
      <c r="B30" s="54" t="s">
        <v>428</v>
      </c>
      <c r="C30" s="38"/>
      <c r="D30" s="30" t="s">
        <v>192</v>
      </c>
      <c r="E30" s="34"/>
      <c r="F30" s="30" t="s">
        <v>193</v>
      </c>
    </row>
    <row r="31" spans="1:10" ht="30" customHeight="1">
      <c r="A31" s="43"/>
      <c r="B31" s="55" t="s">
        <v>429</v>
      </c>
      <c r="C31" s="39"/>
      <c r="D31" s="31" t="s">
        <v>194</v>
      </c>
      <c r="E31" s="35"/>
      <c r="F31" s="31" t="s">
        <v>195</v>
      </c>
    </row>
    <row r="32" spans="1:10" ht="30" customHeight="1">
      <c r="A32" s="43"/>
      <c r="B32" s="55" t="s">
        <v>430</v>
      </c>
      <c r="C32" s="39"/>
      <c r="D32" s="31" t="s">
        <v>196</v>
      </c>
      <c r="E32" s="35"/>
      <c r="F32" s="31" t="s">
        <v>197</v>
      </c>
    </row>
    <row r="33" spans="1:6" ht="30" customHeight="1">
      <c r="A33" s="43"/>
      <c r="B33" s="55" t="s">
        <v>431</v>
      </c>
      <c r="C33" s="39"/>
      <c r="D33" s="31" t="s">
        <v>198</v>
      </c>
      <c r="E33" s="35"/>
      <c r="F33" s="31" t="s">
        <v>199</v>
      </c>
    </row>
    <row r="34" spans="1:6" ht="30" customHeight="1">
      <c r="A34" s="43"/>
      <c r="B34" s="55" t="s">
        <v>432</v>
      </c>
      <c r="C34" s="39"/>
      <c r="D34" s="31" t="s">
        <v>200</v>
      </c>
      <c r="E34" s="35"/>
      <c r="F34" s="31" t="s">
        <v>201</v>
      </c>
    </row>
    <row r="35" spans="1:6" ht="30" customHeight="1">
      <c r="A35" s="43"/>
      <c r="B35" s="54" t="s">
        <v>433</v>
      </c>
      <c r="C35" s="38"/>
      <c r="D35" s="30" t="s">
        <v>202</v>
      </c>
      <c r="E35" s="34"/>
      <c r="F35" s="30" t="s">
        <v>203</v>
      </c>
    </row>
    <row r="36" spans="1:6" ht="30" customHeight="1">
      <c r="A36" s="43"/>
      <c r="B36" s="55" t="s">
        <v>434</v>
      </c>
      <c r="C36" s="39"/>
      <c r="D36" s="31" t="s">
        <v>204</v>
      </c>
      <c r="E36" s="35"/>
      <c r="F36" s="31" t="s">
        <v>205</v>
      </c>
    </row>
    <row r="37" spans="1:6" ht="30" customHeight="1">
      <c r="A37" s="43"/>
      <c r="B37" s="55" t="s">
        <v>435</v>
      </c>
      <c r="C37" s="39"/>
      <c r="D37" s="31" t="s">
        <v>206</v>
      </c>
      <c r="E37" s="35"/>
      <c r="F37" s="31" t="s">
        <v>207</v>
      </c>
    </row>
    <row r="38" spans="1:6" ht="30" customHeight="1">
      <c r="A38" s="43"/>
      <c r="B38" s="55" t="s">
        <v>436</v>
      </c>
      <c r="C38" s="39"/>
      <c r="D38" s="31" t="s">
        <v>208</v>
      </c>
      <c r="E38" s="35"/>
      <c r="F38" s="31" t="s">
        <v>209</v>
      </c>
    </row>
    <row r="39" spans="1:6" ht="30" customHeight="1">
      <c r="A39" s="43"/>
      <c r="B39" s="55" t="s">
        <v>437</v>
      </c>
      <c r="C39" s="39"/>
      <c r="D39" s="31" t="s">
        <v>210</v>
      </c>
      <c r="E39" s="35"/>
      <c r="F39" s="31" t="s">
        <v>211</v>
      </c>
    </row>
    <row r="40" spans="1:6" ht="30" customHeight="1">
      <c r="A40" s="43"/>
      <c r="B40" s="55" t="s">
        <v>438</v>
      </c>
      <c r="C40" s="39"/>
      <c r="D40" s="31" t="s">
        <v>212</v>
      </c>
      <c r="E40" s="35"/>
      <c r="F40" s="31" t="s">
        <v>213</v>
      </c>
    </row>
    <row r="41" spans="1:6" ht="30" customHeight="1">
      <c r="A41" s="43"/>
      <c r="B41" s="55" t="s">
        <v>439</v>
      </c>
      <c r="C41" s="39"/>
      <c r="D41" s="31" t="s">
        <v>214</v>
      </c>
      <c r="E41" s="35"/>
      <c r="F41" s="31" t="s">
        <v>215</v>
      </c>
    </row>
    <row r="42" spans="1:6" ht="30" customHeight="1">
      <c r="A42" s="43"/>
      <c r="B42" s="55" t="s">
        <v>440</v>
      </c>
      <c r="C42" s="39"/>
      <c r="D42" s="31" t="s">
        <v>216</v>
      </c>
      <c r="E42" s="35"/>
      <c r="F42" s="31" t="s">
        <v>217</v>
      </c>
    </row>
    <row r="43" spans="1:6" ht="30" customHeight="1">
      <c r="A43" s="43"/>
      <c r="B43" s="55" t="s">
        <v>441</v>
      </c>
      <c r="C43" s="39"/>
      <c r="D43" s="31" t="s">
        <v>218</v>
      </c>
      <c r="E43" s="35"/>
      <c r="F43" s="31" t="s">
        <v>219</v>
      </c>
    </row>
    <row r="44" spans="1:6" ht="30" customHeight="1">
      <c r="A44" s="43"/>
      <c r="B44" s="55" t="s">
        <v>442</v>
      </c>
      <c r="C44" s="39"/>
      <c r="D44" s="31" t="s">
        <v>220</v>
      </c>
      <c r="E44" s="35"/>
      <c r="F44" s="31" t="s">
        <v>221</v>
      </c>
    </row>
    <row r="45" spans="1:6" ht="30" customHeight="1">
      <c r="A45" s="43"/>
      <c r="B45" s="54" t="s">
        <v>443</v>
      </c>
      <c r="C45" s="38"/>
      <c r="D45" s="30" t="s">
        <v>222</v>
      </c>
      <c r="E45" s="34"/>
      <c r="F45" s="30" t="s">
        <v>223</v>
      </c>
    </row>
    <row r="46" spans="1:6" ht="30" customHeight="1">
      <c r="A46" s="43"/>
      <c r="B46" s="55" t="s">
        <v>444</v>
      </c>
      <c r="C46" s="39"/>
      <c r="D46" s="31" t="s">
        <v>224</v>
      </c>
      <c r="E46" s="35"/>
      <c r="F46" s="31" t="s">
        <v>225</v>
      </c>
    </row>
    <row r="47" spans="1:6" ht="30" customHeight="1">
      <c r="A47" s="43"/>
      <c r="B47" s="55" t="s">
        <v>445</v>
      </c>
      <c r="C47" s="39"/>
      <c r="D47" s="31" t="s">
        <v>226</v>
      </c>
      <c r="E47" s="35"/>
      <c r="F47" s="31" t="s">
        <v>227</v>
      </c>
    </row>
    <row r="48" spans="1:6" ht="30" customHeight="1">
      <c r="A48" s="43"/>
      <c r="B48" s="55" t="s">
        <v>446</v>
      </c>
      <c r="C48" s="39"/>
      <c r="D48" s="31" t="s">
        <v>228</v>
      </c>
      <c r="E48" s="35"/>
      <c r="F48" s="31" t="s">
        <v>229</v>
      </c>
    </row>
    <row r="49" spans="1:6" ht="30" customHeight="1">
      <c r="A49" s="43"/>
      <c r="B49" s="55" t="s">
        <v>447</v>
      </c>
      <c r="C49" s="39"/>
      <c r="D49" s="31" t="s">
        <v>230</v>
      </c>
      <c r="E49" s="35"/>
      <c r="F49" s="31" t="s">
        <v>231</v>
      </c>
    </row>
    <row r="50" spans="1:6" ht="30" customHeight="1">
      <c r="A50" s="43"/>
      <c r="B50" s="55" t="s">
        <v>448</v>
      </c>
      <c r="C50" s="39"/>
      <c r="D50" s="31" t="s">
        <v>232</v>
      </c>
      <c r="E50" s="35"/>
      <c r="F50" s="31" t="s">
        <v>233</v>
      </c>
    </row>
    <row r="51" spans="1:6" ht="30" customHeight="1">
      <c r="A51" s="43"/>
      <c r="B51" s="55" t="s">
        <v>449</v>
      </c>
      <c r="C51" s="39"/>
      <c r="D51" s="31" t="s">
        <v>234</v>
      </c>
      <c r="E51" s="35"/>
      <c r="F51" s="31" t="s">
        <v>235</v>
      </c>
    </row>
    <row r="52" spans="1:6" ht="30" customHeight="1">
      <c r="A52" s="43"/>
      <c r="B52" s="55" t="s">
        <v>450</v>
      </c>
      <c r="C52" s="39"/>
      <c r="D52" s="31" t="s">
        <v>236</v>
      </c>
      <c r="E52" s="35"/>
      <c r="F52" s="31" t="s">
        <v>237</v>
      </c>
    </row>
    <row r="53" spans="1:6" ht="30" customHeight="1">
      <c r="A53" s="43"/>
      <c r="B53" s="55" t="s">
        <v>451</v>
      </c>
      <c r="C53" s="39"/>
      <c r="D53" s="31" t="s">
        <v>238</v>
      </c>
      <c r="E53" s="35"/>
      <c r="F53" s="31" t="s">
        <v>239</v>
      </c>
    </row>
    <row r="54" spans="1:6" ht="30" customHeight="1">
      <c r="A54" s="43"/>
      <c r="B54" s="55" t="s">
        <v>452</v>
      </c>
      <c r="C54" s="39"/>
      <c r="D54" s="31" t="s">
        <v>240</v>
      </c>
      <c r="E54" s="35"/>
      <c r="F54" s="31" t="s">
        <v>241</v>
      </c>
    </row>
    <row r="55" spans="1:6" ht="30" customHeight="1">
      <c r="A55" s="43"/>
      <c r="B55" s="54" t="s">
        <v>453</v>
      </c>
      <c r="C55" s="38"/>
      <c r="D55" s="30" t="s">
        <v>242</v>
      </c>
      <c r="E55" s="34"/>
      <c r="F55" s="30" t="s">
        <v>243</v>
      </c>
    </row>
    <row r="56" spans="1:6" ht="30" customHeight="1">
      <c r="A56" s="43"/>
      <c r="B56" s="55" t="s">
        <v>454</v>
      </c>
      <c r="C56" s="39"/>
      <c r="D56" s="31" t="s">
        <v>244</v>
      </c>
      <c r="E56" s="35"/>
      <c r="F56" s="31" t="s">
        <v>245</v>
      </c>
    </row>
    <row r="57" spans="1:6" ht="30" customHeight="1">
      <c r="A57" s="43"/>
      <c r="B57" s="55" t="s">
        <v>455</v>
      </c>
      <c r="C57" s="39"/>
      <c r="D57" s="31" t="s">
        <v>246</v>
      </c>
      <c r="E57" s="35"/>
      <c r="F57" s="31" t="s">
        <v>247</v>
      </c>
    </row>
    <row r="58" spans="1:6" ht="30" customHeight="1">
      <c r="A58" s="43"/>
      <c r="B58" s="54" t="s">
        <v>456</v>
      </c>
      <c r="C58" s="38"/>
      <c r="D58" s="30" t="s">
        <v>248</v>
      </c>
      <c r="E58" s="34"/>
      <c r="F58" s="30" t="s">
        <v>249</v>
      </c>
    </row>
    <row r="59" spans="1:6" ht="30" customHeight="1">
      <c r="A59" s="43"/>
      <c r="B59" s="55" t="s">
        <v>457</v>
      </c>
      <c r="C59" s="39"/>
      <c r="D59" s="31" t="s">
        <v>250</v>
      </c>
      <c r="E59" s="35"/>
      <c r="F59" s="31" t="s">
        <v>251</v>
      </c>
    </row>
    <row r="60" spans="1:6" ht="30" customHeight="1">
      <c r="A60" s="43"/>
      <c r="B60" s="55" t="s">
        <v>458</v>
      </c>
      <c r="C60" s="39"/>
      <c r="D60" s="31" t="s">
        <v>252</v>
      </c>
      <c r="E60" s="35"/>
      <c r="F60" s="31" t="s">
        <v>253</v>
      </c>
    </row>
    <row r="61" spans="1:6" ht="30" customHeight="1">
      <c r="A61" s="43"/>
      <c r="B61" s="55" t="s">
        <v>459</v>
      </c>
      <c r="C61" s="39"/>
      <c r="D61" s="31" t="s">
        <v>254</v>
      </c>
      <c r="E61" s="35"/>
      <c r="F61" s="31" t="s">
        <v>255</v>
      </c>
    </row>
    <row r="62" spans="1:6" ht="30" customHeight="1">
      <c r="A62" s="43"/>
      <c r="B62" s="55" t="s">
        <v>461</v>
      </c>
      <c r="C62" s="39"/>
      <c r="D62" s="31" t="s">
        <v>256</v>
      </c>
      <c r="E62" s="35"/>
      <c r="F62" s="31" t="s">
        <v>257</v>
      </c>
    </row>
    <row r="63" spans="1:6" ht="30" customHeight="1">
      <c r="A63" s="43"/>
      <c r="B63" s="55" t="s">
        <v>460</v>
      </c>
      <c r="C63" s="39"/>
      <c r="D63" s="31" t="s">
        <v>258</v>
      </c>
      <c r="E63" s="35"/>
      <c r="F63" s="31" t="s">
        <v>259</v>
      </c>
    </row>
    <row r="64" spans="1:6" ht="30" customHeight="1">
      <c r="A64" s="43"/>
      <c r="B64" s="55" t="s">
        <v>462</v>
      </c>
      <c r="C64" s="39"/>
      <c r="D64" s="31" t="s">
        <v>260</v>
      </c>
      <c r="E64" s="35"/>
      <c r="F64" s="31" t="s">
        <v>261</v>
      </c>
    </row>
    <row r="65" spans="1:6" ht="30" customHeight="1">
      <c r="A65" s="43"/>
      <c r="B65" s="54" t="s">
        <v>463</v>
      </c>
      <c r="C65" s="38"/>
      <c r="D65" s="30" t="s">
        <v>262</v>
      </c>
      <c r="E65" s="34"/>
      <c r="F65" s="30" t="s">
        <v>263</v>
      </c>
    </row>
    <row r="66" spans="1:6" ht="30" customHeight="1">
      <c r="A66" s="43"/>
      <c r="B66" s="55" t="s">
        <v>464</v>
      </c>
      <c r="C66" s="39"/>
      <c r="D66" s="31" t="s">
        <v>397</v>
      </c>
      <c r="E66" s="35"/>
      <c r="F66" s="31" t="s">
        <v>264</v>
      </c>
    </row>
    <row r="67" spans="1:6" ht="30" customHeight="1">
      <c r="A67" s="43"/>
      <c r="B67" s="55" t="s">
        <v>465</v>
      </c>
      <c r="C67" s="39"/>
      <c r="D67" s="31" t="s">
        <v>265</v>
      </c>
      <c r="E67" s="35"/>
      <c r="F67" s="31" t="s">
        <v>266</v>
      </c>
    </row>
    <row r="68" spans="1:6" ht="30" customHeight="1">
      <c r="A68" s="43"/>
      <c r="B68" s="55" t="s">
        <v>466</v>
      </c>
      <c r="C68" s="39"/>
      <c r="D68" s="31" t="s">
        <v>267</v>
      </c>
      <c r="E68" s="35"/>
      <c r="F68" s="31" t="s">
        <v>268</v>
      </c>
    </row>
    <row r="69" spans="1:6" ht="30" customHeight="1">
      <c r="A69" s="43"/>
      <c r="B69" s="55" t="s">
        <v>467</v>
      </c>
      <c r="C69" s="39"/>
      <c r="D69" s="31" t="s">
        <v>269</v>
      </c>
      <c r="E69" s="35"/>
      <c r="F69" s="31" t="s">
        <v>270</v>
      </c>
    </row>
    <row r="70" spans="1:6" ht="30" customHeight="1">
      <c r="A70" s="43"/>
      <c r="B70" s="55" t="s">
        <v>468</v>
      </c>
      <c r="C70" s="39"/>
      <c r="D70" s="31" t="s">
        <v>271</v>
      </c>
      <c r="E70" s="35"/>
      <c r="F70" s="31" t="s">
        <v>272</v>
      </c>
    </row>
    <row r="71" spans="1:6" ht="30" customHeight="1">
      <c r="A71" s="43"/>
      <c r="B71" s="55" t="s">
        <v>469</v>
      </c>
      <c r="C71" s="39"/>
      <c r="D71" s="31" t="s">
        <v>273</v>
      </c>
      <c r="E71" s="35"/>
      <c r="F71" s="31" t="s">
        <v>274</v>
      </c>
    </row>
    <row r="72" spans="1:6" ht="30" customHeight="1">
      <c r="A72" s="43"/>
      <c r="B72" s="55" t="s">
        <v>470</v>
      </c>
      <c r="C72" s="39"/>
      <c r="D72" s="31" t="s">
        <v>275</v>
      </c>
      <c r="E72" s="35"/>
      <c r="F72" s="31" t="s">
        <v>276</v>
      </c>
    </row>
    <row r="73" spans="1:6" ht="30" customHeight="1">
      <c r="A73" s="43"/>
      <c r="B73" s="54" t="s">
        <v>471</v>
      </c>
      <c r="C73" s="38"/>
      <c r="D73" s="30" t="s">
        <v>277</v>
      </c>
      <c r="E73" s="34"/>
      <c r="F73" s="30" t="s">
        <v>278</v>
      </c>
    </row>
    <row r="74" spans="1:6" ht="30" customHeight="1">
      <c r="A74" s="43"/>
      <c r="B74" s="55" t="s">
        <v>472</v>
      </c>
      <c r="C74" s="39"/>
      <c r="D74" s="31" t="s">
        <v>277</v>
      </c>
      <c r="E74" s="35"/>
      <c r="F74" s="31" t="s">
        <v>278</v>
      </c>
    </row>
    <row r="75" spans="1:6" ht="30" customHeight="1">
      <c r="A75" s="43"/>
      <c r="B75" s="54">
        <v>47</v>
      </c>
      <c r="C75" s="38"/>
      <c r="D75" s="30" t="s">
        <v>279</v>
      </c>
      <c r="E75" s="34"/>
      <c r="F75" s="30" t="s">
        <v>280</v>
      </c>
    </row>
    <row r="76" spans="1:6" ht="30" customHeight="1">
      <c r="A76" s="43"/>
      <c r="B76" s="54" t="s">
        <v>473</v>
      </c>
      <c r="C76" s="38"/>
      <c r="D76" s="30" t="s">
        <v>281</v>
      </c>
      <c r="E76" s="34"/>
      <c r="F76" s="30" t="s">
        <v>282</v>
      </c>
    </row>
    <row r="77" spans="1:6" ht="30" customHeight="1">
      <c r="A77" s="43"/>
      <c r="B77" s="55" t="s">
        <v>474</v>
      </c>
      <c r="C77" s="39"/>
      <c r="D77" s="31" t="s">
        <v>283</v>
      </c>
      <c r="E77" s="35"/>
      <c r="F77" s="31" t="s">
        <v>284</v>
      </c>
    </row>
    <row r="78" spans="1:6" ht="30" customHeight="1">
      <c r="A78" s="43"/>
      <c r="B78" s="55" t="s">
        <v>475</v>
      </c>
      <c r="C78" s="39"/>
      <c r="D78" s="31" t="s">
        <v>285</v>
      </c>
      <c r="E78" s="35"/>
      <c r="F78" s="31" t="s">
        <v>286</v>
      </c>
    </row>
    <row r="79" spans="1:6" ht="30" customHeight="1">
      <c r="A79" s="43"/>
      <c r="B79" s="54" t="s">
        <v>476</v>
      </c>
      <c r="C79" s="38"/>
      <c r="D79" s="30" t="s">
        <v>287</v>
      </c>
      <c r="E79" s="34"/>
      <c r="F79" s="30" t="s">
        <v>288</v>
      </c>
    </row>
    <row r="80" spans="1:6" ht="30" customHeight="1">
      <c r="A80" s="43"/>
      <c r="B80" s="55" t="s">
        <v>477</v>
      </c>
      <c r="C80" s="39"/>
      <c r="D80" s="31" t="s">
        <v>289</v>
      </c>
      <c r="E80" s="35"/>
      <c r="F80" s="31" t="s">
        <v>290</v>
      </c>
    </row>
    <row r="81" spans="1:6" ht="30" customHeight="1">
      <c r="A81" s="43"/>
      <c r="B81" s="55" t="s">
        <v>478</v>
      </c>
      <c r="C81" s="39"/>
      <c r="D81" s="31" t="s">
        <v>291</v>
      </c>
      <c r="E81" s="35"/>
      <c r="F81" s="31" t="s">
        <v>292</v>
      </c>
    </row>
    <row r="82" spans="1:6" ht="30" customHeight="1">
      <c r="A82" s="43"/>
      <c r="B82" s="55" t="s">
        <v>479</v>
      </c>
      <c r="C82" s="39"/>
      <c r="D82" s="31" t="s">
        <v>293</v>
      </c>
      <c r="E82" s="35"/>
      <c r="F82" s="31" t="s">
        <v>294</v>
      </c>
    </row>
    <row r="83" spans="1:6" ht="30" customHeight="1">
      <c r="A83" s="43"/>
      <c r="B83" s="55" t="s">
        <v>480</v>
      </c>
      <c r="C83" s="39"/>
      <c r="D83" s="31" t="s">
        <v>295</v>
      </c>
      <c r="E83" s="35"/>
      <c r="F83" s="31" t="s">
        <v>296</v>
      </c>
    </row>
    <row r="84" spans="1:6" ht="30" customHeight="1">
      <c r="A84" s="43"/>
      <c r="B84" s="55" t="s">
        <v>481</v>
      </c>
      <c r="C84" s="39"/>
      <c r="D84" s="31" t="s">
        <v>297</v>
      </c>
      <c r="E84" s="35"/>
      <c r="F84" s="31" t="s">
        <v>298</v>
      </c>
    </row>
    <row r="85" spans="1:6" ht="30" customHeight="1">
      <c r="A85" s="43"/>
      <c r="B85" s="55" t="s">
        <v>482</v>
      </c>
      <c r="C85" s="39"/>
      <c r="D85" s="31" t="s">
        <v>299</v>
      </c>
      <c r="E85" s="35"/>
      <c r="F85" s="31" t="s">
        <v>300</v>
      </c>
    </row>
    <row r="86" spans="1:6" ht="30" customHeight="1">
      <c r="A86" s="43"/>
      <c r="B86" s="55" t="s">
        <v>483</v>
      </c>
      <c r="C86" s="39"/>
      <c r="D86" s="31" t="s">
        <v>301</v>
      </c>
      <c r="E86" s="35"/>
      <c r="F86" s="31" t="s">
        <v>302</v>
      </c>
    </row>
    <row r="87" spans="1:6" ht="30" customHeight="1">
      <c r="A87" s="43"/>
      <c r="B87" s="54" t="s">
        <v>484</v>
      </c>
      <c r="C87" s="38"/>
      <c r="D87" s="30" t="s">
        <v>303</v>
      </c>
      <c r="E87" s="34"/>
      <c r="F87" s="30" t="s">
        <v>304</v>
      </c>
    </row>
    <row r="88" spans="1:6" ht="30" customHeight="1">
      <c r="A88" s="43"/>
      <c r="B88" s="55" t="s">
        <v>485</v>
      </c>
      <c r="C88" s="39"/>
      <c r="D88" s="31" t="s">
        <v>305</v>
      </c>
      <c r="E88" s="35"/>
      <c r="F88" s="31" t="s">
        <v>306</v>
      </c>
    </row>
    <row r="89" spans="1:6" ht="30" customHeight="1">
      <c r="A89" s="43"/>
      <c r="B89" s="54" t="s">
        <v>486</v>
      </c>
      <c r="C89" s="38"/>
      <c r="D89" s="30" t="s">
        <v>307</v>
      </c>
      <c r="E89" s="34"/>
      <c r="F89" s="30" t="s">
        <v>308</v>
      </c>
    </row>
    <row r="90" spans="1:6" ht="44.25" customHeight="1">
      <c r="A90" s="43"/>
      <c r="B90" s="55" t="s">
        <v>487</v>
      </c>
      <c r="C90" s="39"/>
      <c r="D90" s="31" t="s">
        <v>309</v>
      </c>
      <c r="E90" s="35"/>
      <c r="F90" s="31" t="s">
        <v>310</v>
      </c>
    </row>
    <row r="91" spans="1:6" ht="30" customHeight="1">
      <c r="A91" s="43"/>
      <c r="B91" s="55" t="s">
        <v>488</v>
      </c>
      <c r="C91" s="39"/>
      <c r="D91" s="31" t="s">
        <v>311</v>
      </c>
      <c r="E91" s="35"/>
      <c r="F91" s="31" t="s">
        <v>312</v>
      </c>
    </row>
    <row r="92" spans="1:6" ht="30" customHeight="1">
      <c r="A92" s="43"/>
      <c r="B92" s="55" t="s">
        <v>489</v>
      </c>
      <c r="C92" s="39"/>
      <c r="D92" s="31" t="s">
        <v>313</v>
      </c>
      <c r="E92" s="35"/>
      <c r="F92" s="31" t="s">
        <v>314</v>
      </c>
    </row>
    <row r="93" spans="1:6" ht="30" customHeight="1">
      <c r="A93" s="43"/>
      <c r="B93" s="54" t="s">
        <v>490</v>
      </c>
      <c r="C93" s="38"/>
      <c r="D93" s="30" t="s">
        <v>315</v>
      </c>
      <c r="E93" s="34"/>
      <c r="F93" s="30" t="s">
        <v>316</v>
      </c>
    </row>
    <row r="94" spans="1:6" ht="30" customHeight="1">
      <c r="A94" s="43"/>
      <c r="B94" s="55" t="s">
        <v>491</v>
      </c>
      <c r="C94" s="39"/>
      <c r="D94" s="31" t="s">
        <v>317</v>
      </c>
      <c r="E94" s="35"/>
      <c r="F94" s="31" t="s">
        <v>318</v>
      </c>
    </row>
    <row r="95" spans="1:6" ht="30" customHeight="1">
      <c r="A95" s="43"/>
      <c r="B95" s="55" t="s">
        <v>492</v>
      </c>
      <c r="C95" s="39"/>
      <c r="D95" s="31" t="s">
        <v>319</v>
      </c>
      <c r="E95" s="35"/>
      <c r="F95" s="31" t="s">
        <v>320</v>
      </c>
    </row>
    <row r="96" spans="1:6" ht="30" customHeight="1">
      <c r="A96" s="43"/>
      <c r="B96" s="55" t="s">
        <v>493</v>
      </c>
      <c r="C96" s="39"/>
      <c r="D96" s="31" t="s">
        <v>373</v>
      </c>
      <c r="E96" s="35"/>
      <c r="F96" s="31" t="s">
        <v>374</v>
      </c>
    </row>
    <row r="97" spans="1:6" ht="30" customHeight="1">
      <c r="A97" s="43"/>
      <c r="B97" s="55" t="s">
        <v>494</v>
      </c>
      <c r="C97" s="39"/>
      <c r="D97" s="31" t="s">
        <v>321</v>
      </c>
      <c r="E97" s="35"/>
      <c r="F97" s="31" t="s">
        <v>322</v>
      </c>
    </row>
    <row r="98" spans="1:6" ht="30" customHeight="1">
      <c r="A98" s="43"/>
      <c r="B98" s="55" t="s">
        <v>495</v>
      </c>
      <c r="C98" s="39"/>
      <c r="D98" s="31" t="s">
        <v>323</v>
      </c>
      <c r="E98" s="35"/>
      <c r="F98" s="31" t="s">
        <v>324</v>
      </c>
    </row>
    <row r="99" spans="1:6" ht="30" customHeight="1">
      <c r="A99" s="43"/>
      <c r="B99" s="54" t="s">
        <v>496</v>
      </c>
      <c r="C99" s="38"/>
      <c r="D99" s="30" t="s">
        <v>325</v>
      </c>
      <c r="E99" s="34"/>
      <c r="F99" s="30" t="s">
        <v>326</v>
      </c>
    </row>
    <row r="100" spans="1:6" ht="30" customHeight="1">
      <c r="A100" s="43"/>
      <c r="B100" s="55" t="s">
        <v>497</v>
      </c>
      <c r="C100" s="39"/>
      <c r="D100" s="31" t="s">
        <v>327</v>
      </c>
      <c r="E100" s="35"/>
      <c r="F100" s="31" t="s">
        <v>328</v>
      </c>
    </row>
    <row r="101" spans="1:6" ht="30" customHeight="1">
      <c r="A101" s="43"/>
      <c r="B101" s="55" t="s">
        <v>498</v>
      </c>
      <c r="C101" s="39"/>
      <c r="D101" s="31" t="s">
        <v>329</v>
      </c>
      <c r="E101" s="35"/>
      <c r="F101" s="31" t="s">
        <v>330</v>
      </c>
    </row>
    <row r="102" spans="1:6" ht="30" customHeight="1">
      <c r="A102" s="43"/>
      <c r="B102" s="55" t="s">
        <v>499</v>
      </c>
      <c r="C102" s="39"/>
      <c r="D102" s="31" t="s">
        <v>331</v>
      </c>
      <c r="E102" s="35"/>
      <c r="F102" s="31" t="s">
        <v>332</v>
      </c>
    </row>
    <row r="103" spans="1:6" ht="40.5" customHeight="1">
      <c r="A103" s="43"/>
      <c r="B103" s="55" t="s">
        <v>500</v>
      </c>
      <c r="C103" s="39"/>
      <c r="D103" s="31" t="s">
        <v>333</v>
      </c>
      <c r="E103" s="35"/>
      <c r="F103" s="31" t="s">
        <v>334</v>
      </c>
    </row>
    <row r="104" spans="1:6" ht="30" customHeight="1">
      <c r="A104" s="43"/>
      <c r="B104" s="55" t="s">
        <v>501</v>
      </c>
      <c r="C104" s="39"/>
      <c r="D104" s="31" t="s">
        <v>335</v>
      </c>
      <c r="E104" s="35"/>
      <c r="F104" s="31" t="s">
        <v>336</v>
      </c>
    </row>
    <row r="105" spans="1:6" ht="30" customHeight="1">
      <c r="A105" s="43"/>
      <c r="B105" s="54" t="s">
        <v>502</v>
      </c>
      <c r="C105" s="38"/>
      <c r="D105" s="30" t="s">
        <v>337</v>
      </c>
      <c r="E105" s="34"/>
      <c r="F105" s="30" t="s">
        <v>338</v>
      </c>
    </row>
    <row r="106" spans="1:6" ht="30" customHeight="1">
      <c r="A106" s="43"/>
      <c r="B106" s="55" t="s">
        <v>503</v>
      </c>
      <c r="C106" s="39"/>
      <c r="D106" s="31" t="s">
        <v>339</v>
      </c>
      <c r="E106" s="35"/>
      <c r="F106" s="31" t="s">
        <v>340</v>
      </c>
    </row>
    <row r="107" spans="1:6" ht="30" customHeight="1">
      <c r="A107" s="43"/>
      <c r="B107" s="55" t="s">
        <v>504</v>
      </c>
      <c r="C107" s="39"/>
      <c r="D107" s="31" t="s">
        <v>341</v>
      </c>
      <c r="E107" s="35"/>
      <c r="F107" s="31" t="s">
        <v>342</v>
      </c>
    </row>
    <row r="108" spans="1:6" ht="30" customHeight="1">
      <c r="A108" s="43"/>
      <c r="B108" s="55" t="s">
        <v>505</v>
      </c>
      <c r="C108" s="39"/>
      <c r="D108" s="31" t="s">
        <v>343</v>
      </c>
      <c r="E108" s="35"/>
      <c r="F108" s="31" t="s">
        <v>344</v>
      </c>
    </row>
    <row r="109" spans="1:6" ht="30" customHeight="1">
      <c r="A109" s="43"/>
      <c r="B109" s="55" t="s">
        <v>506</v>
      </c>
      <c r="C109" s="39"/>
      <c r="D109" s="31" t="s">
        <v>345</v>
      </c>
      <c r="E109" s="35"/>
      <c r="F109" s="31" t="s">
        <v>346</v>
      </c>
    </row>
    <row r="110" spans="1:6" ht="30" customHeight="1">
      <c r="A110" s="43"/>
      <c r="B110" s="55" t="s">
        <v>507</v>
      </c>
      <c r="C110" s="39"/>
      <c r="D110" s="31" t="s">
        <v>347</v>
      </c>
      <c r="E110" s="35"/>
      <c r="F110" s="31" t="s">
        <v>348</v>
      </c>
    </row>
    <row r="111" spans="1:6" ht="30" customHeight="1">
      <c r="A111" s="43"/>
      <c r="B111" s="55" t="s">
        <v>508</v>
      </c>
      <c r="C111" s="39"/>
      <c r="D111" s="31" t="s">
        <v>349</v>
      </c>
      <c r="E111" s="35"/>
      <c r="F111" s="31" t="s">
        <v>350</v>
      </c>
    </row>
    <row r="112" spans="1:6" ht="30" customHeight="1">
      <c r="A112" s="43"/>
      <c r="B112" s="55" t="s">
        <v>509</v>
      </c>
      <c r="C112" s="39"/>
      <c r="D112" s="31" t="s">
        <v>351</v>
      </c>
      <c r="E112" s="35"/>
      <c r="F112" s="31" t="s">
        <v>352</v>
      </c>
    </row>
    <row r="113" spans="1:11" ht="30" customHeight="1">
      <c r="A113" s="43"/>
      <c r="B113" s="55" t="s">
        <v>510</v>
      </c>
      <c r="C113" s="39"/>
      <c r="D113" s="31" t="s">
        <v>353</v>
      </c>
      <c r="E113" s="35"/>
      <c r="F113" s="31" t="s">
        <v>354</v>
      </c>
    </row>
    <row r="114" spans="1:11" ht="30" customHeight="1">
      <c r="A114" s="43"/>
      <c r="B114" s="55" t="s">
        <v>511</v>
      </c>
      <c r="C114" s="39"/>
      <c r="D114" s="31" t="s">
        <v>355</v>
      </c>
      <c r="E114" s="35"/>
      <c r="F114" s="31" t="s">
        <v>356</v>
      </c>
    </row>
    <row r="115" spans="1:11" ht="30" customHeight="1">
      <c r="A115" s="43"/>
      <c r="B115" s="54" t="s">
        <v>512</v>
      </c>
      <c r="C115" s="38"/>
      <c r="D115" s="30" t="s">
        <v>357</v>
      </c>
      <c r="E115" s="34"/>
      <c r="F115" s="30" t="s">
        <v>358</v>
      </c>
    </row>
    <row r="116" spans="1:11" ht="30" customHeight="1">
      <c r="A116" s="43"/>
      <c r="B116" s="55" t="s">
        <v>513</v>
      </c>
      <c r="C116" s="39"/>
      <c r="D116" s="31" t="s">
        <v>359</v>
      </c>
      <c r="E116" s="35"/>
      <c r="F116" s="31" t="s">
        <v>360</v>
      </c>
    </row>
    <row r="117" spans="1:11" ht="30" customHeight="1">
      <c r="A117" s="43"/>
      <c r="B117" s="55" t="s">
        <v>514</v>
      </c>
      <c r="C117" s="39"/>
      <c r="D117" s="31" t="s">
        <v>361</v>
      </c>
      <c r="E117" s="35"/>
      <c r="F117" s="31" t="s">
        <v>362</v>
      </c>
    </row>
    <row r="118" spans="1:11" ht="30" customHeight="1">
      <c r="A118" s="43"/>
      <c r="B118" s="55" t="s">
        <v>515</v>
      </c>
      <c r="C118" s="39"/>
      <c r="D118" s="31" t="s">
        <v>363</v>
      </c>
      <c r="E118" s="35"/>
      <c r="F118" s="31" t="s">
        <v>364</v>
      </c>
    </row>
    <row r="119" spans="1:11" ht="30" customHeight="1">
      <c r="A119" s="43"/>
      <c r="B119" s="54" t="s">
        <v>516</v>
      </c>
      <c r="C119" s="38"/>
      <c r="D119" s="30" t="s">
        <v>365</v>
      </c>
      <c r="E119" s="34"/>
      <c r="F119" s="30" t="s">
        <v>366</v>
      </c>
    </row>
    <row r="120" spans="1:11" ht="30" customHeight="1">
      <c r="A120" s="43"/>
      <c r="B120" s="55" t="s">
        <v>517</v>
      </c>
      <c r="C120" s="39"/>
      <c r="D120" s="31" t="s">
        <v>367</v>
      </c>
      <c r="E120" s="35"/>
      <c r="F120" s="31" t="s">
        <v>368</v>
      </c>
    </row>
    <row r="121" spans="1:11" ht="30" customHeight="1">
      <c r="A121" s="43"/>
      <c r="B121" s="55" t="s">
        <v>518</v>
      </c>
      <c r="C121" s="39"/>
      <c r="D121" s="31" t="s">
        <v>369</v>
      </c>
      <c r="E121" s="35"/>
      <c r="F121" s="31" t="s">
        <v>370</v>
      </c>
    </row>
    <row r="122" spans="1:11" ht="12.75" customHeight="1" thickBot="1">
      <c r="A122" s="50"/>
    </row>
    <row r="123" spans="1:11" s="60" customFormat="1" ht="14.25" customHeight="1" thickTop="1">
      <c r="A123" s="172"/>
      <c r="B123" s="172" t="s">
        <v>546</v>
      </c>
      <c r="C123" s="172"/>
      <c r="D123" s="172"/>
      <c r="E123" s="172"/>
      <c r="F123" s="172"/>
      <c r="G123" s="174"/>
      <c r="H123" s="174"/>
      <c r="I123" s="174"/>
      <c r="K123" s="107"/>
    </row>
    <row r="124" spans="1:11" s="60" customFormat="1" ht="5.25" customHeight="1">
      <c r="B124" s="153"/>
      <c r="K124" s="107"/>
    </row>
    <row r="125" spans="1:11" s="60" customFormat="1" ht="12" customHeight="1">
      <c r="B125" s="173" t="s">
        <v>547</v>
      </c>
      <c r="K125" s="107"/>
    </row>
  </sheetData>
  <mergeCells count="4">
    <mergeCell ref="D5:D6"/>
    <mergeCell ref="F5:F6"/>
    <mergeCell ref="B1:F1"/>
    <mergeCell ref="B2:F2"/>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4:J17"/>
  <sheetViews>
    <sheetView workbookViewId="0"/>
  </sheetViews>
  <sheetFormatPr defaultRowHeight="12.75"/>
  <cols>
    <col min="1" max="16384" width="9.140625" style="8"/>
  </cols>
  <sheetData>
    <row r="14" spans="6:10" ht="45">
      <c r="F14" s="9"/>
      <c r="G14" s="9"/>
      <c r="H14" s="10"/>
      <c r="I14" s="9"/>
      <c r="J14" s="9"/>
    </row>
    <row r="15" spans="6:10" ht="45">
      <c r="F15" s="9"/>
      <c r="G15" s="9"/>
      <c r="H15" s="10" t="s">
        <v>124</v>
      </c>
      <c r="I15" s="9"/>
      <c r="J15" s="9"/>
    </row>
    <row r="16" spans="6:10" ht="45">
      <c r="F16" s="10"/>
      <c r="G16" s="9"/>
      <c r="H16" s="10" t="s">
        <v>125</v>
      </c>
      <c r="I16" s="10"/>
      <c r="J16" s="10"/>
    </row>
    <row r="17" spans="1:1" ht="22.5">
      <c r="A17" s="11"/>
    </row>
  </sheetData>
  <pageMargins left="0.51181102362204722" right="0.51181102362204722" top="0.55118110236220474" bottom="0.5600000000000000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L132"/>
  <sheetViews>
    <sheetView zoomScaleNormal="100" workbookViewId="0">
      <pane ySplit="11" topLeftCell="A12" activePane="bottomLeft" state="frozen"/>
      <selection pane="bottomLeft" activeCell="B2" sqref="B2"/>
    </sheetView>
  </sheetViews>
  <sheetFormatPr defaultRowHeight="12"/>
  <cols>
    <col min="1" max="1" width="0.5703125" style="60" customWidth="1"/>
    <col min="2" max="2" width="6.7109375" style="60" customWidth="1"/>
    <col min="3" max="3" width="0.28515625" style="60" customWidth="1"/>
    <col min="4" max="8" width="18.7109375" style="60" customWidth="1"/>
    <col min="9" max="9" width="5.140625" style="60" customWidth="1"/>
    <col min="10" max="10" width="14" style="60" customWidth="1"/>
    <col min="11" max="16384" width="9.140625" style="60"/>
  </cols>
  <sheetData>
    <row r="1" spans="1:12" ht="12.95" customHeight="1">
      <c r="B1" s="185" t="s">
        <v>89</v>
      </c>
      <c r="C1" s="185"/>
      <c r="D1" s="185"/>
      <c r="E1" s="57"/>
      <c r="F1" s="140" t="s">
        <v>550</v>
      </c>
      <c r="G1" s="140"/>
      <c r="H1" s="140"/>
      <c r="I1" s="140"/>
      <c r="J1" s="140"/>
      <c r="K1" s="57"/>
    </row>
    <row r="2" spans="1:12" ht="12.95" customHeight="1">
      <c r="B2" s="58"/>
      <c r="C2" s="59"/>
      <c r="D2" s="57"/>
      <c r="E2" s="57"/>
      <c r="F2" s="140" t="s">
        <v>549</v>
      </c>
      <c r="G2" s="140"/>
      <c r="H2" s="140"/>
      <c r="I2" s="140"/>
      <c r="J2" s="140"/>
      <c r="K2" s="57"/>
    </row>
    <row r="3" spans="1:12" ht="12.95" customHeight="1">
      <c r="B3" s="58"/>
      <c r="C3" s="59"/>
      <c r="D3" s="57"/>
      <c r="E3" s="57"/>
      <c r="F3" s="57"/>
      <c r="G3" s="57"/>
      <c r="H3" s="57"/>
      <c r="I3" s="57"/>
      <c r="J3" s="57"/>
      <c r="K3" s="57"/>
      <c r="L3" s="140"/>
    </row>
    <row r="4" spans="1:12" s="146" customFormat="1" ht="12" customHeight="1">
      <c r="A4" s="75" t="s">
        <v>386</v>
      </c>
    </row>
    <row r="5" spans="1:12" s="146" customFormat="1" ht="12" customHeight="1">
      <c r="A5" s="75" t="s">
        <v>554</v>
      </c>
    </row>
    <row r="6" spans="1:12" s="146" customFormat="1" ht="12.75" customHeight="1">
      <c r="A6" s="75" t="s">
        <v>399</v>
      </c>
    </row>
    <row r="7" spans="1:12" s="146" customFormat="1" ht="12.75" customHeight="1">
      <c r="A7" s="75" t="s">
        <v>398</v>
      </c>
    </row>
    <row r="8" spans="1:12" ht="12" customHeight="1"/>
    <row r="9" spans="1:12" ht="48.75" customHeight="1">
      <c r="A9" s="186" t="s">
        <v>391</v>
      </c>
      <c r="B9" s="187"/>
      <c r="C9" s="186"/>
      <c r="D9" s="95" t="s">
        <v>553</v>
      </c>
      <c r="E9" s="95" t="s">
        <v>377</v>
      </c>
      <c r="F9" s="95" t="s">
        <v>36</v>
      </c>
      <c r="G9" s="95" t="s">
        <v>42</v>
      </c>
      <c r="H9" s="95" t="s">
        <v>548</v>
      </c>
      <c r="I9" s="90"/>
    </row>
    <row r="10" spans="1:12" ht="36.75" customHeight="1">
      <c r="A10" s="188"/>
      <c r="B10" s="189"/>
      <c r="C10" s="190"/>
      <c r="D10" s="111" t="s">
        <v>37</v>
      </c>
      <c r="E10" s="111" t="s">
        <v>378</v>
      </c>
      <c r="F10" s="111" t="s">
        <v>39</v>
      </c>
      <c r="G10" s="111" t="s">
        <v>95</v>
      </c>
      <c r="H10" s="111" t="s">
        <v>40</v>
      </c>
      <c r="I10" s="92"/>
    </row>
    <row r="11" spans="1:12">
      <c r="A11" s="108"/>
      <c r="B11" s="91"/>
      <c r="C11" s="109"/>
      <c r="D11" s="145" t="s">
        <v>38</v>
      </c>
      <c r="E11" s="145" t="s">
        <v>0</v>
      </c>
      <c r="F11" s="145" t="s">
        <v>0</v>
      </c>
      <c r="G11" s="145" t="s">
        <v>41</v>
      </c>
      <c r="H11" s="145" t="s">
        <v>0</v>
      </c>
      <c r="I11" s="91"/>
    </row>
    <row r="12" spans="1:12" s="94" customFormat="1" ht="21" customHeight="1">
      <c r="A12" s="147"/>
      <c r="B12" s="98" t="s">
        <v>372</v>
      </c>
      <c r="D12" s="148">
        <f>D13+D24+D81</f>
        <v>64624</v>
      </c>
      <c r="E12" s="148">
        <f>E13+E24+E81</f>
        <v>11337080</v>
      </c>
      <c r="F12" s="148">
        <f>F13+F24+F81</f>
        <v>2818164</v>
      </c>
      <c r="G12" s="148">
        <f>G13+G24+G81</f>
        <v>1745952</v>
      </c>
      <c r="H12" s="148">
        <f>H13+H24+H81</f>
        <v>123393</v>
      </c>
      <c r="I12" s="150"/>
    </row>
    <row r="13" spans="1:12" s="94" customFormat="1" ht="21" customHeight="1">
      <c r="A13" s="105"/>
      <c r="B13" s="101">
        <v>45</v>
      </c>
      <c r="D13" s="149">
        <f>D14+D17+D19+D22</f>
        <v>7769</v>
      </c>
      <c r="E13" s="149">
        <f>E14+E17+E19+E22</f>
        <v>841393</v>
      </c>
      <c r="F13" s="149">
        <f>F14+F17+F19+F22</f>
        <v>336591</v>
      </c>
      <c r="G13" s="149">
        <f>G14+G17+G19+G22</f>
        <v>164930</v>
      </c>
      <c r="H13" s="149">
        <f>H14+H17+H19+H22</f>
        <v>9127</v>
      </c>
      <c r="I13" s="150"/>
    </row>
    <row r="14" spans="1:12" s="94" customFormat="1" ht="21" customHeight="1">
      <c r="A14" s="105"/>
      <c r="B14" s="101" t="s">
        <v>408</v>
      </c>
      <c r="D14" s="149">
        <f>D15+D16</f>
        <v>1788</v>
      </c>
      <c r="E14" s="149">
        <f>E15+E16</f>
        <v>505012</v>
      </c>
      <c r="F14" s="149">
        <f>F15+F16</f>
        <v>110122</v>
      </c>
      <c r="G14" s="149">
        <f>G15+G16</f>
        <v>60840</v>
      </c>
      <c r="H14" s="149">
        <f>H15+H16</f>
        <v>5625</v>
      </c>
      <c r="I14" s="150"/>
    </row>
    <row r="15" spans="1:12" ht="21" customHeight="1">
      <c r="A15" s="100"/>
      <c r="B15" s="103" t="s">
        <v>409</v>
      </c>
      <c r="C15" s="63"/>
      <c r="D15" s="106">
        <v>1754</v>
      </c>
      <c r="E15" s="106">
        <v>499438</v>
      </c>
      <c r="F15" s="106">
        <v>109171</v>
      </c>
      <c r="G15" s="106">
        <v>60537</v>
      </c>
      <c r="H15" s="106">
        <v>5630</v>
      </c>
      <c r="I15" s="126"/>
    </row>
    <row r="16" spans="1:12" ht="21" customHeight="1">
      <c r="A16" s="100"/>
      <c r="B16" s="103" t="s">
        <v>410</v>
      </c>
      <c r="C16" s="63"/>
      <c r="D16" s="106">
        <v>34</v>
      </c>
      <c r="E16" s="106">
        <v>5574</v>
      </c>
      <c r="F16" s="106">
        <v>951</v>
      </c>
      <c r="G16" s="106">
        <v>303</v>
      </c>
      <c r="H16" s="106">
        <v>-5</v>
      </c>
      <c r="I16" s="126"/>
    </row>
    <row r="17" spans="1:9" s="94" customFormat="1" ht="21" customHeight="1">
      <c r="A17" s="105"/>
      <c r="B17" s="101" t="s">
        <v>411</v>
      </c>
      <c r="D17" s="149">
        <f>D18</f>
        <v>4274</v>
      </c>
      <c r="E17" s="149">
        <f>E18</f>
        <v>175552</v>
      </c>
      <c r="F17" s="149">
        <f>F18</f>
        <v>170736</v>
      </c>
      <c r="G17" s="149">
        <f>G18</f>
        <v>64616</v>
      </c>
      <c r="H17" s="149">
        <f>H18</f>
        <v>2426</v>
      </c>
      <c r="I17" s="150"/>
    </row>
    <row r="18" spans="1:9" ht="21" customHeight="1">
      <c r="A18" s="100"/>
      <c r="B18" s="103" t="s">
        <v>412</v>
      </c>
      <c r="C18" s="63"/>
      <c r="D18" s="106">
        <v>4274</v>
      </c>
      <c r="E18" s="106">
        <v>175552</v>
      </c>
      <c r="F18" s="106">
        <v>170736</v>
      </c>
      <c r="G18" s="106">
        <v>64616</v>
      </c>
      <c r="H18" s="106">
        <v>2426</v>
      </c>
      <c r="I18" s="126"/>
    </row>
    <row r="19" spans="1:9" s="94" customFormat="1" ht="21" customHeight="1">
      <c r="A19" s="105"/>
      <c r="B19" s="101" t="s">
        <v>413</v>
      </c>
      <c r="D19" s="149">
        <f>D20+D21</f>
        <v>1517</v>
      </c>
      <c r="E19" s="149">
        <f>E20+E21</f>
        <v>146410</v>
      </c>
      <c r="F19" s="149">
        <f>F20+F21</f>
        <v>51016</v>
      </c>
      <c r="G19" s="149">
        <f>G20+G21</f>
        <v>36589</v>
      </c>
      <c r="H19" s="149">
        <f>H20+H21</f>
        <v>1025</v>
      </c>
      <c r="I19" s="150"/>
    </row>
    <row r="20" spans="1:9" ht="21" customHeight="1">
      <c r="A20" s="100"/>
      <c r="B20" s="103" t="s">
        <v>414</v>
      </c>
      <c r="C20" s="63"/>
      <c r="D20" s="106">
        <v>1210</v>
      </c>
      <c r="E20" s="106">
        <v>127411</v>
      </c>
      <c r="F20" s="106">
        <v>43917</v>
      </c>
      <c r="G20" s="106">
        <v>31709</v>
      </c>
      <c r="H20" s="106">
        <v>791</v>
      </c>
      <c r="I20" s="126"/>
    </row>
    <row r="21" spans="1:9" ht="21" customHeight="1">
      <c r="A21" s="100"/>
      <c r="B21" s="103" t="s">
        <v>415</v>
      </c>
      <c r="C21" s="63"/>
      <c r="D21" s="106">
        <v>307</v>
      </c>
      <c r="E21" s="106">
        <v>18999</v>
      </c>
      <c r="F21" s="106">
        <v>7099</v>
      </c>
      <c r="G21" s="106">
        <v>4880</v>
      </c>
      <c r="H21" s="106">
        <v>234</v>
      </c>
      <c r="I21" s="126"/>
    </row>
    <row r="22" spans="1:9" s="94" customFormat="1" ht="21" customHeight="1">
      <c r="A22" s="105"/>
      <c r="B22" s="101" t="s">
        <v>416</v>
      </c>
      <c r="C22" s="149">
        <f t="shared" ref="C22:H22" si="0">C23</f>
        <v>0</v>
      </c>
      <c r="D22" s="149">
        <f t="shared" si="0"/>
        <v>190</v>
      </c>
      <c r="E22" s="149">
        <f t="shared" si="0"/>
        <v>14419</v>
      </c>
      <c r="F22" s="149">
        <f t="shared" si="0"/>
        <v>4717</v>
      </c>
      <c r="G22" s="149">
        <f t="shared" si="0"/>
        <v>2885</v>
      </c>
      <c r="H22" s="149">
        <f t="shared" si="0"/>
        <v>51</v>
      </c>
      <c r="I22" s="150"/>
    </row>
    <row r="23" spans="1:9" ht="21" customHeight="1">
      <c r="A23" s="100"/>
      <c r="B23" s="103" t="s">
        <v>417</v>
      </c>
      <c r="C23" s="63"/>
      <c r="D23" s="106">
        <v>190</v>
      </c>
      <c r="E23" s="106">
        <v>14419</v>
      </c>
      <c r="F23" s="106">
        <v>4717</v>
      </c>
      <c r="G23" s="106">
        <v>2885</v>
      </c>
      <c r="H23" s="106">
        <v>51</v>
      </c>
      <c r="I23" s="126"/>
    </row>
    <row r="24" spans="1:9" s="94" customFormat="1" ht="21" customHeight="1">
      <c r="A24" s="105"/>
      <c r="B24" s="101">
        <v>46</v>
      </c>
      <c r="D24" s="149">
        <f>D25+D35+D40+D50+D60+D63+D71+D79</f>
        <v>20786</v>
      </c>
      <c r="E24" s="149">
        <f>E25+E35+E40+E50+E60+E63+E71+E79</f>
        <v>5098438</v>
      </c>
      <c r="F24" s="149">
        <f>F25+F35+F40+F50+F60+F63+F71+F79</f>
        <v>1159027</v>
      </c>
      <c r="G24" s="149">
        <f>G25+G35+G40+G50+G60+G63+G71+G79</f>
        <v>744383</v>
      </c>
      <c r="H24" s="149">
        <f>H25+H35+H40+H50+H60+H63+H71+H79</f>
        <v>45062</v>
      </c>
      <c r="I24" s="150"/>
    </row>
    <row r="25" spans="1:9" s="94" customFormat="1" ht="21" customHeight="1">
      <c r="A25" s="105"/>
      <c r="B25" s="101" t="s">
        <v>418</v>
      </c>
      <c r="D25" s="149">
        <f>SUM(D26:D34)</f>
        <v>1231</v>
      </c>
      <c r="E25" s="149">
        <f>SUM(E26:E34)</f>
        <v>152273</v>
      </c>
      <c r="F25" s="149">
        <f>SUM(F26:F34)</f>
        <v>149496</v>
      </c>
      <c r="G25" s="149">
        <f>SUM(G26:G34)</f>
        <v>84560</v>
      </c>
      <c r="H25" s="149">
        <f>SUM(H26:H34)</f>
        <v>2238</v>
      </c>
      <c r="I25" s="150"/>
    </row>
    <row r="26" spans="1:9" ht="21" customHeight="1">
      <c r="A26" s="100"/>
      <c r="B26" s="103" t="s">
        <v>419</v>
      </c>
      <c r="C26" s="63"/>
      <c r="D26" s="106">
        <v>7</v>
      </c>
      <c r="E26" s="106">
        <v>166</v>
      </c>
      <c r="F26" s="106">
        <v>166</v>
      </c>
      <c r="G26" s="106">
        <v>126</v>
      </c>
      <c r="H26" s="106">
        <v>0</v>
      </c>
      <c r="I26" s="126"/>
    </row>
    <row r="27" spans="1:9" ht="21" customHeight="1">
      <c r="A27" s="100"/>
      <c r="B27" s="103" t="s">
        <v>420</v>
      </c>
      <c r="C27" s="63"/>
      <c r="D27" s="106">
        <v>256</v>
      </c>
      <c r="E27" s="106">
        <v>48618</v>
      </c>
      <c r="F27" s="106">
        <v>48671</v>
      </c>
      <c r="G27" s="106">
        <v>31399</v>
      </c>
      <c r="H27" s="106">
        <v>863</v>
      </c>
      <c r="I27" s="126"/>
    </row>
    <row r="28" spans="1:9" ht="21" customHeight="1">
      <c r="A28" s="100"/>
      <c r="B28" s="103" t="s">
        <v>421</v>
      </c>
      <c r="C28" s="63"/>
      <c r="D28" s="106">
        <v>47</v>
      </c>
      <c r="E28" s="106">
        <v>2730</v>
      </c>
      <c r="F28" s="106">
        <v>2871</v>
      </c>
      <c r="G28" s="106">
        <v>955</v>
      </c>
      <c r="H28" s="106">
        <v>4</v>
      </c>
      <c r="I28" s="126"/>
    </row>
    <row r="29" spans="1:9" ht="21" customHeight="1">
      <c r="A29" s="100"/>
      <c r="B29" s="103" t="s">
        <v>422</v>
      </c>
      <c r="C29" s="63"/>
      <c r="D29" s="106">
        <v>163</v>
      </c>
      <c r="E29" s="106">
        <v>9443</v>
      </c>
      <c r="F29" s="106">
        <v>9268</v>
      </c>
      <c r="G29" s="106">
        <v>4871</v>
      </c>
      <c r="H29" s="106">
        <v>33</v>
      </c>
      <c r="I29" s="126"/>
    </row>
    <row r="30" spans="1:9" ht="21" customHeight="1">
      <c r="A30" s="100"/>
      <c r="B30" s="103" t="s">
        <v>423</v>
      </c>
      <c r="C30" s="63"/>
      <c r="D30" s="106">
        <v>20</v>
      </c>
      <c r="E30" s="106">
        <v>2076</v>
      </c>
      <c r="F30" s="106">
        <v>812</v>
      </c>
      <c r="G30" s="106">
        <v>665</v>
      </c>
      <c r="H30" s="106">
        <v>10</v>
      </c>
      <c r="I30" s="126"/>
    </row>
    <row r="31" spans="1:9" ht="21" customHeight="1">
      <c r="A31" s="100"/>
      <c r="B31" s="103" t="s">
        <v>424</v>
      </c>
      <c r="C31" s="63"/>
      <c r="D31" s="106">
        <v>49</v>
      </c>
      <c r="E31" s="106">
        <v>2031</v>
      </c>
      <c r="F31" s="106">
        <v>1992</v>
      </c>
      <c r="G31" s="106">
        <v>1185</v>
      </c>
      <c r="H31" s="106">
        <v>196</v>
      </c>
      <c r="I31" s="126"/>
    </row>
    <row r="32" spans="1:9" ht="21" customHeight="1">
      <c r="A32" s="100"/>
      <c r="B32" s="103" t="s">
        <v>425</v>
      </c>
      <c r="C32" s="63"/>
      <c r="D32" s="106">
        <v>173</v>
      </c>
      <c r="E32" s="106">
        <v>31386</v>
      </c>
      <c r="F32" s="106">
        <v>31575</v>
      </c>
      <c r="G32" s="106">
        <v>19394</v>
      </c>
      <c r="H32" s="106">
        <v>106</v>
      </c>
      <c r="I32" s="126"/>
    </row>
    <row r="33" spans="1:9" ht="21" customHeight="1">
      <c r="A33" s="100"/>
      <c r="B33" s="103" t="s">
        <v>426</v>
      </c>
      <c r="C33" s="63"/>
      <c r="D33" s="106">
        <v>409</v>
      </c>
      <c r="E33" s="106">
        <v>50937</v>
      </c>
      <c r="F33" s="106">
        <v>49241</v>
      </c>
      <c r="G33" s="106">
        <v>23203</v>
      </c>
      <c r="H33" s="106">
        <v>1005</v>
      </c>
      <c r="I33" s="126"/>
    </row>
    <row r="34" spans="1:9" ht="21" customHeight="1">
      <c r="A34" s="105"/>
      <c r="B34" s="103" t="s">
        <v>427</v>
      </c>
      <c r="C34" s="63"/>
      <c r="D34" s="106">
        <v>107</v>
      </c>
      <c r="E34" s="106">
        <v>4886</v>
      </c>
      <c r="F34" s="106">
        <v>4900</v>
      </c>
      <c r="G34" s="106">
        <v>2762</v>
      </c>
      <c r="H34" s="106">
        <v>21</v>
      </c>
      <c r="I34" s="126"/>
    </row>
    <row r="35" spans="1:9" s="94" customFormat="1" ht="21" customHeight="1">
      <c r="A35" s="105"/>
      <c r="B35" s="101" t="s">
        <v>428</v>
      </c>
      <c r="D35" s="149">
        <f>SUM(D36:D39)</f>
        <v>407</v>
      </c>
      <c r="E35" s="149">
        <f>SUM(E36:E39)</f>
        <v>162481</v>
      </c>
      <c r="F35" s="149">
        <f>SUM(F36:F39)</f>
        <v>15282</v>
      </c>
      <c r="G35" s="149">
        <f>SUM(G36:G39)</f>
        <v>10104</v>
      </c>
      <c r="H35" s="149">
        <f>SUM(H36:H39)</f>
        <v>339</v>
      </c>
      <c r="I35" s="150"/>
    </row>
    <row r="36" spans="1:9" ht="21" customHeight="1">
      <c r="A36" s="100"/>
      <c r="B36" s="103" t="s">
        <v>429</v>
      </c>
      <c r="C36" s="63"/>
      <c r="D36" s="106">
        <v>203</v>
      </c>
      <c r="E36" s="106">
        <v>146802</v>
      </c>
      <c r="F36" s="106">
        <v>10224</v>
      </c>
      <c r="G36" s="106">
        <v>6718</v>
      </c>
      <c r="H36" s="106">
        <v>133</v>
      </c>
      <c r="I36" s="126"/>
    </row>
    <row r="37" spans="1:9" ht="21" customHeight="1">
      <c r="A37" s="100"/>
      <c r="B37" s="103" t="s">
        <v>430</v>
      </c>
      <c r="C37" s="63"/>
      <c r="D37" s="106">
        <v>187</v>
      </c>
      <c r="E37" s="106">
        <v>11488</v>
      </c>
      <c r="F37" s="106">
        <v>4567</v>
      </c>
      <c r="G37" s="106">
        <v>3105</v>
      </c>
      <c r="H37" s="106">
        <v>205</v>
      </c>
      <c r="I37" s="126"/>
    </row>
    <row r="38" spans="1:9" ht="21" customHeight="1">
      <c r="A38" s="100"/>
      <c r="B38" s="103" t="s">
        <v>431</v>
      </c>
      <c r="C38" s="63"/>
      <c r="D38" s="106">
        <v>8</v>
      </c>
      <c r="E38" s="106">
        <v>3486</v>
      </c>
      <c r="F38" s="106">
        <v>322</v>
      </c>
      <c r="G38" s="106">
        <v>182</v>
      </c>
      <c r="H38" s="106">
        <v>0</v>
      </c>
      <c r="I38" s="126"/>
    </row>
    <row r="39" spans="1:9" ht="21" customHeight="1">
      <c r="A39" s="100"/>
      <c r="B39" s="103" t="s">
        <v>432</v>
      </c>
      <c r="C39" s="63"/>
      <c r="D39" s="106">
        <v>9</v>
      </c>
      <c r="E39" s="106">
        <v>705</v>
      </c>
      <c r="F39" s="106">
        <v>169</v>
      </c>
      <c r="G39" s="106">
        <v>99</v>
      </c>
      <c r="H39" s="106">
        <v>1</v>
      </c>
      <c r="I39" s="126"/>
    </row>
    <row r="40" spans="1:9" s="94" customFormat="1" ht="21" customHeight="1">
      <c r="A40" s="105"/>
      <c r="B40" s="101" t="s">
        <v>433</v>
      </c>
      <c r="D40" s="149">
        <f>SUM(D41:D49)</f>
        <v>6139</v>
      </c>
      <c r="E40" s="149">
        <f>SUM(E41:E49)</f>
        <v>1573483</v>
      </c>
      <c r="F40" s="149">
        <f>SUM(F41:F49)</f>
        <v>319574</v>
      </c>
      <c r="G40" s="149">
        <f>SUM(G41:G49)</f>
        <v>207424</v>
      </c>
      <c r="H40" s="149">
        <f>SUM(H41:H49)</f>
        <v>8874</v>
      </c>
      <c r="I40" s="150"/>
    </row>
    <row r="41" spans="1:9" ht="21" customHeight="1">
      <c r="A41" s="100"/>
      <c r="B41" s="103" t="s">
        <v>434</v>
      </c>
      <c r="C41" s="63"/>
      <c r="D41" s="106">
        <v>1237</v>
      </c>
      <c r="E41" s="106">
        <v>249758</v>
      </c>
      <c r="F41" s="106">
        <v>54487</v>
      </c>
      <c r="G41" s="106">
        <v>31302</v>
      </c>
      <c r="H41" s="106">
        <v>1660</v>
      </c>
      <c r="I41" s="126"/>
    </row>
    <row r="42" spans="1:9" ht="21" customHeight="1">
      <c r="A42" s="100"/>
      <c r="B42" s="103" t="s">
        <v>435</v>
      </c>
      <c r="C42" s="63"/>
      <c r="D42" s="106">
        <v>310</v>
      </c>
      <c r="E42" s="106">
        <v>68329</v>
      </c>
      <c r="F42" s="106">
        <v>12886</v>
      </c>
      <c r="G42" s="106">
        <v>7591</v>
      </c>
      <c r="H42" s="106">
        <v>398</v>
      </c>
      <c r="I42" s="126"/>
    </row>
    <row r="43" spans="1:9" ht="21" customHeight="1">
      <c r="A43" s="100"/>
      <c r="B43" s="103" t="s">
        <v>436</v>
      </c>
      <c r="C43" s="63"/>
      <c r="D43" s="106">
        <v>215</v>
      </c>
      <c r="E43" s="106">
        <v>121939</v>
      </c>
      <c r="F43" s="106">
        <v>17809</v>
      </c>
      <c r="G43" s="106">
        <v>13330</v>
      </c>
      <c r="H43" s="106">
        <v>939</v>
      </c>
      <c r="I43" s="126"/>
    </row>
    <row r="44" spans="1:9" ht="21" customHeight="1">
      <c r="A44" s="100"/>
      <c r="B44" s="103" t="s">
        <v>437</v>
      </c>
      <c r="C44" s="63"/>
      <c r="D44" s="106">
        <v>1082</v>
      </c>
      <c r="E44" s="106">
        <v>216011</v>
      </c>
      <c r="F44" s="106">
        <v>58550</v>
      </c>
      <c r="G44" s="106">
        <v>32400</v>
      </c>
      <c r="H44" s="106">
        <v>1053</v>
      </c>
      <c r="I44" s="126"/>
    </row>
    <row r="45" spans="1:9" ht="21" customHeight="1">
      <c r="A45" s="100"/>
      <c r="B45" s="103" t="s">
        <v>438</v>
      </c>
      <c r="C45" s="63"/>
      <c r="D45" s="106">
        <v>149</v>
      </c>
      <c r="E45" s="106">
        <v>245230</v>
      </c>
      <c r="F45" s="106">
        <v>15823</v>
      </c>
      <c r="G45" s="106">
        <v>7532</v>
      </c>
      <c r="H45" s="106">
        <v>115</v>
      </c>
      <c r="I45" s="126"/>
    </row>
    <row r="46" spans="1:9" ht="21" customHeight="1">
      <c r="A46" s="100"/>
      <c r="B46" s="103" t="s">
        <v>439</v>
      </c>
      <c r="C46" s="63"/>
      <c r="D46" s="106">
        <v>434</v>
      </c>
      <c r="E46" s="106">
        <v>77193</v>
      </c>
      <c r="F46" s="106">
        <v>19615</v>
      </c>
      <c r="G46" s="106">
        <v>14145</v>
      </c>
      <c r="H46" s="106">
        <v>965</v>
      </c>
      <c r="I46" s="126"/>
    </row>
    <row r="47" spans="1:9" ht="21" customHeight="1">
      <c r="A47" s="100"/>
      <c r="B47" s="103" t="s">
        <v>440</v>
      </c>
      <c r="C47" s="63"/>
      <c r="D47" s="106">
        <v>100</v>
      </c>
      <c r="E47" s="106">
        <v>10842</v>
      </c>
      <c r="F47" s="106">
        <v>3018</v>
      </c>
      <c r="G47" s="106">
        <v>2131</v>
      </c>
      <c r="H47" s="106">
        <v>274</v>
      </c>
      <c r="I47" s="126"/>
    </row>
    <row r="48" spans="1:9" ht="21" customHeight="1">
      <c r="A48" s="100"/>
      <c r="B48" s="103" t="s">
        <v>441</v>
      </c>
      <c r="C48" s="63"/>
      <c r="D48" s="106">
        <v>455</v>
      </c>
      <c r="E48" s="106">
        <v>70166</v>
      </c>
      <c r="F48" s="106">
        <v>15745</v>
      </c>
      <c r="G48" s="106">
        <v>10836</v>
      </c>
      <c r="H48" s="106">
        <v>-204</v>
      </c>
      <c r="I48" s="126"/>
    </row>
    <row r="49" spans="1:9" ht="21" customHeight="1">
      <c r="A49" s="100"/>
      <c r="B49" s="103" t="s">
        <v>442</v>
      </c>
      <c r="C49" s="63"/>
      <c r="D49" s="106">
        <v>2157</v>
      </c>
      <c r="E49" s="106">
        <v>514015</v>
      </c>
      <c r="F49" s="106">
        <v>121641</v>
      </c>
      <c r="G49" s="106">
        <v>88157</v>
      </c>
      <c r="H49" s="106">
        <v>3674</v>
      </c>
      <c r="I49" s="126"/>
    </row>
    <row r="50" spans="1:9" s="94" customFormat="1" ht="21" customHeight="1">
      <c r="A50" s="105"/>
      <c r="B50" s="101" t="s">
        <v>443</v>
      </c>
      <c r="D50" s="149">
        <f>SUM(D51:D59)</f>
        <v>5506</v>
      </c>
      <c r="E50" s="149">
        <f>SUM(E51:E59)</f>
        <v>963523</v>
      </c>
      <c r="F50" s="149">
        <f>SUM(F51:F59)</f>
        <v>244904</v>
      </c>
      <c r="G50" s="149">
        <f>SUM(G51:G59)</f>
        <v>161067</v>
      </c>
      <c r="H50" s="149">
        <f>SUM(H51:H59)</f>
        <v>3330</v>
      </c>
      <c r="I50" s="150"/>
    </row>
    <row r="51" spans="1:9" ht="21" customHeight="1">
      <c r="A51" s="100"/>
      <c r="B51" s="103" t="s">
        <v>444</v>
      </c>
      <c r="C51" s="63"/>
      <c r="D51" s="106">
        <v>148</v>
      </c>
      <c r="E51" s="106">
        <v>15172</v>
      </c>
      <c r="F51" s="106">
        <v>4100</v>
      </c>
      <c r="G51" s="106">
        <v>2545</v>
      </c>
      <c r="H51" s="106">
        <v>41</v>
      </c>
      <c r="I51" s="126"/>
    </row>
    <row r="52" spans="1:9" ht="21" customHeight="1">
      <c r="A52" s="100"/>
      <c r="B52" s="103" t="s">
        <v>445</v>
      </c>
      <c r="C52" s="63"/>
      <c r="D52" s="106">
        <v>371</v>
      </c>
      <c r="E52" s="106">
        <v>36642</v>
      </c>
      <c r="F52" s="106">
        <v>11572</v>
      </c>
      <c r="G52" s="106">
        <v>7888</v>
      </c>
      <c r="H52" s="106">
        <v>-101</v>
      </c>
      <c r="I52" s="126"/>
    </row>
    <row r="53" spans="1:9" ht="21" customHeight="1">
      <c r="A53" s="100"/>
      <c r="B53" s="103" t="s">
        <v>446</v>
      </c>
      <c r="C53" s="63"/>
      <c r="D53" s="106">
        <v>435</v>
      </c>
      <c r="E53" s="106">
        <v>78976</v>
      </c>
      <c r="F53" s="106">
        <v>18216</v>
      </c>
      <c r="G53" s="106">
        <v>12490</v>
      </c>
      <c r="H53" s="106">
        <v>433</v>
      </c>
      <c r="I53" s="126"/>
    </row>
    <row r="54" spans="1:9" ht="21" customHeight="1">
      <c r="A54" s="100"/>
      <c r="B54" s="103" t="s">
        <v>447</v>
      </c>
      <c r="C54" s="63"/>
      <c r="D54" s="106">
        <v>467</v>
      </c>
      <c r="E54" s="106">
        <v>84668</v>
      </c>
      <c r="F54" s="106">
        <v>32112</v>
      </c>
      <c r="G54" s="106">
        <v>17940</v>
      </c>
      <c r="H54" s="106">
        <v>451</v>
      </c>
      <c r="I54" s="126"/>
    </row>
    <row r="55" spans="1:9" ht="21" customHeight="1">
      <c r="A55" s="100"/>
      <c r="B55" s="103" t="s">
        <v>448</v>
      </c>
      <c r="C55" s="63"/>
      <c r="D55" s="106">
        <v>1506</v>
      </c>
      <c r="E55" s="106">
        <v>160577</v>
      </c>
      <c r="F55" s="106">
        <v>63256</v>
      </c>
      <c r="G55" s="106">
        <v>39849</v>
      </c>
      <c r="H55" s="106">
        <v>-722</v>
      </c>
      <c r="I55" s="126"/>
    </row>
    <row r="56" spans="1:9" ht="21" customHeight="1">
      <c r="A56" s="100"/>
      <c r="B56" s="103" t="s">
        <v>449</v>
      </c>
      <c r="C56" s="63"/>
      <c r="D56" s="106">
        <v>1353</v>
      </c>
      <c r="E56" s="106">
        <v>416471</v>
      </c>
      <c r="F56" s="106">
        <v>69147</v>
      </c>
      <c r="G56" s="106">
        <v>49045</v>
      </c>
      <c r="H56" s="106">
        <v>1863</v>
      </c>
      <c r="I56" s="126"/>
    </row>
    <row r="57" spans="1:9" ht="21" customHeight="1">
      <c r="A57" s="100"/>
      <c r="B57" s="103" t="s">
        <v>450</v>
      </c>
      <c r="C57" s="63"/>
      <c r="D57" s="106">
        <v>227</v>
      </c>
      <c r="E57" s="106">
        <v>33054</v>
      </c>
      <c r="F57" s="106">
        <v>10711</v>
      </c>
      <c r="G57" s="106">
        <v>7918</v>
      </c>
      <c r="H57" s="106">
        <v>301</v>
      </c>
      <c r="I57" s="126"/>
    </row>
    <row r="58" spans="1:9" ht="21" customHeight="1">
      <c r="A58" s="100"/>
      <c r="B58" s="103" t="s">
        <v>451</v>
      </c>
      <c r="C58" s="63"/>
      <c r="D58" s="106">
        <v>77</v>
      </c>
      <c r="E58" s="106">
        <v>5797</v>
      </c>
      <c r="F58" s="106">
        <v>1726</v>
      </c>
      <c r="G58" s="106">
        <v>1103</v>
      </c>
      <c r="H58" s="106">
        <v>25</v>
      </c>
      <c r="I58" s="126"/>
    </row>
    <row r="59" spans="1:9" ht="21" customHeight="1">
      <c r="A59" s="100"/>
      <c r="B59" s="103" t="s">
        <v>452</v>
      </c>
      <c r="C59" s="63"/>
      <c r="D59" s="106">
        <v>922</v>
      </c>
      <c r="E59" s="106">
        <v>132166</v>
      </c>
      <c r="F59" s="106">
        <v>34064</v>
      </c>
      <c r="G59" s="106">
        <v>22289</v>
      </c>
      <c r="H59" s="106">
        <v>1039</v>
      </c>
      <c r="I59" s="126"/>
    </row>
    <row r="60" spans="1:9" s="94" customFormat="1" ht="21" customHeight="1">
      <c r="A60" s="105"/>
      <c r="B60" s="101" t="s">
        <v>453</v>
      </c>
      <c r="D60" s="149">
        <f>SUM(D61:D62)</f>
        <v>906</v>
      </c>
      <c r="E60" s="149">
        <f>SUM(E61:E62)</f>
        <v>247757</v>
      </c>
      <c r="F60" s="149">
        <f>SUM(F61:F62)</f>
        <v>44605</v>
      </c>
      <c r="G60" s="149">
        <f>SUM(G61:G62)</f>
        <v>27220</v>
      </c>
      <c r="H60" s="149">
        <f>SUM(H61:H62)</f>
        <v>1793</v>
      </c>
      <c r="I60" s="150"/>
    </row>
    <row r="61" spans="1:9" ht="21" customHeight="1">
      <c r="A61" s="100"/>
      <c r="B61" s="103" t="s">
        <v>454</v>
      </c>
      <c r="C61" s="63"/>
      <c r="D61" s="106">
        <v>663</v>
      </c>
      <c r="E61" s="106">
        <v>210201</v>
      </c>
      <c r="F61" s="106">
        <v>35450</v>
      </c>
      <c r="G61" s="106">
        <v>21683</v>
      </c>
      <c r="H61" s="106">
        <v>1058</v>
      </c>
      <c r="I61" s="126"/>
    </row>
    <row r="62" spans="1:9" ht="21" customHeight="1">
      <c r="A62" s="100"/>
      <c r="B62" s="103" t="s">
        <v>455</v>
      </c>
      <c r="C62" s="63"/>
      <c r="D62" s="106">
        <v>243</v>
      </c>
      <c r="E62" s="106">
        <v>37556</v>
      </c>
      <c r="F62" s="106">
        <v>9155</v>
      </c>
      <c r="G62" s="106">
        <v>5537</v>
      </c>
      <c r="H62" s="106">
        <v>735</v>
      </c>
      <c r="I62" s="126"/>
    </row>
    <row r="63" spans="1:9" s="94" customFormat="1" ht="21" customHeight="1">
      <c r="A63" s="105"/>
      <c r="B63" s="101" t="s">
        <v>456</v>
      </c>
      <c r="D63" s="149">
        <f>SUM(D64:D70)</f>
        <v>1738</v>
      </c>
      <c r="E63" s="149">
        <f>SUM(E64:E70)</f>
        <v>178041</v>
      </c>
      <c r="F63" s="149">
        <f>SUM(F64:F70)</f>
        <v>68300</v>
      </c>
      <c r="G63" s="149">
        <f>SUM(G64:G70)</f>
        <v>48754</v>
      </c>
      <c r="H63" s="149">
        <f>SUM(H64:H70)</f>
        <v>1373</v>
      </c>
      <c r="I63" s="150"/>
    </row>
    <row r="64" spans="1:9" ht="21" customHeight="1">
      <c r="A64" s="100"/>
      <c r="B64" s="103" t="s">
        <v>457</v>
      </c>
      <c r="C64" s="63"/>
      <c r="D64" s="106">
        <v>178</v>
      </c>
      <c r="E64" s="106">
        <v>14543</v>
      </c>
      <c r="F64" s="106">
        <v>5710</v>
      </c>
      <c r="G64" s="106">
        <v>4189</v>
      </c>
      <c r="H64" s="106">
        <v>61</v>
      </c>
      <c r="I64" s="126"/>
    </row>
    <row r="65" spans="1:9" ht="21" customHeight="1">
      <c r="A65" s="100"/>
      <c r="B65" s="103" t="s">
        <v>458</v>
      </c>
      <c r="C65" s="63"/>
      <c r="D65" s="106">
        <v>18</v>
      </c>
      <c r="E65" s="106">
        <v>1301</v>
      </c>
      <c r="F65" s="106">
        <v>398</v>
      </c>
      <c r="G65" s="106">
        <v>262</v>
      </c>
      <c r="H65" s="106"/>
      <c r="I65" s="126"/>
    </row>
    <row r="66" spans="1:9" ht="21" customHeight="1">
      <c r="A66" s="100"/>
      <c r="B66" s="103" t="s">
        <v>459</v>
      </c>
      <c r="C66" s="63"/>
      <c r="D66" s="106">
        <v>198</v>
      </c>
      <c r="E66" s="106">
        <v>17582</v>
      </c>
      <c r="F66" s="106">
        <v>7375</v>
      </c>
      <c r="G66" s="106">
        <v>5243</v>
      </c>
      <c r="H66" s="106">
        <v>476</v>
      </c>
      <c r="I66" s="126"/>
    </row>
    <row r="67" spans="1:9" ht="7.5" customHeight="1">
      <c r="A67" s="100"/>
      <c r="B67" s="103"/>
      <c r="C67" s="63"/>
      <c r="D67" s="106"/>
      <c r="E67" s="106"/>
      <c r="F67" s="106"/>
      <c r="G67" s="106"/>
      <c r="H67" s="106"/>
      <c r="I67" s="126"/>
    </row>
    <row r="68" spans="1:9" ht="25.5" customHeight="1">
      <c r="A68" s="100"/>
      <c r="B68" s="103" t="s">
        <v>461</v>
      </c>
      <c r="C68" s="63"/>
      <c r="D68" s="106">
        <v>6</v>
      </c>
      <c r="E68" s="106">
        <v>370</v>
      </c>
      <c r="F68" s="106">
        <v>210</v>
      </c>
      <c r="G68" s="106">
        <v>92</v>
      </c>
      <c r="H68" s="106">
        <v>2</v>
      </c>
      <c r="I68" s="126"/>
    </row>
    <row r="69" spans="1:9" ht="21" customHeight="1">
      <c r="A69" s="100"/>
      <c r="B69" s="103" t="s">
        <v>460</v>
      </c>
      <c r="C69" s="63"/>
      <c r="D69" s="106">
        <v>145</v>
      </c>
      <c r="E69" s="106">
        <v>11677</v>
      </c>
      <c r="F69" s="106">
        <v>5666</v>
      </c>
      <c r="G69" s="106">
        <v>4141</v>
      </c>
      <c r="H69" s="106">
        <v>38</v>
      </c>
      <c r="I69" s="126"/>
    </row>
    <row r="70" spans="1:9" ht="21" customHeight="1">
      <c r="A70" s="100"/>
      <c r="B70" s="103" t="s">
        <v>462</v>
      </c>
      <c r="C70" s="63"/>
      <c r="D70" s="106">
        <v>1193</v>
      </c>
      <c r="E70" s="106">
        <v>132568</v>
      </c>
      <c r="F70" s="106">
        <v>48941</v>
      </c>
      <c r="G70" s="106">
        <v>34827</v>
      </c>
      <c r="H70" s="106">
        <v>796</v>
      </c>
      <c r="I70" s="126"/>
    </row>
    <row r="71" spans="1:9" s="94" customFormat="1" ht="21" customHeight="1">
      <c r="A71" s="105"/>
      <c r="B71" s="101" t="s">
        <v>463</v>
      </c>
      <c r="C71" s="149">
        <f t="shared" ref="C71:H71" si="1">SUM(C72:C78)</f>
        <v>0</v>
      </c>
      <c r="D71" s="149">
        <f t="shared" si="1"/>
        <v>3775</v>
      </c>
      <c r="E71" s="149">
        <f t="shared" si="1"/>
        <v>1676961</v>
      </c>
      <c r="F71" s="149">
        <f t="shared" si="1"/>
        <v>284096</v>
      </c>
      <c r="G71" s="149">
        <f t="shared" si="1"/>
        <v>182675</v>
      </c>
      <c r="H71" s="149">
        <f t="shared" si="1"/>
        <v>26564</v>
      </c>
      <c r="I71" s="150"/>
    </row>
    <row r="72" spans="1:9" ht="21" customHeight="1">
      <c r="A72" s="100"/>
      <c r="B72" s="103" t="s">
        <v>464</v>
      </c>
      <c r="C72" s="63"/>
      <c r="D72" s="106">
        <v>880</v>
      </c>
      <c r="E72" s="106">
        <v>1206289</v>
      </c>
      <c r="F72" s="106">
        <v>161990</v>
      </c>
      <c r="G72" s="106">
        <v>94741</v>
      </c>
      <c r="H72" s="106">
        <v>18977</v>
      </c>
      <c r="I72" s="126"/>
    </row>
    <row r="73" spans="1:9" ht="21" customHeight="1">
      <c r="A73" s="100"/>
      <c r="B73" s="103" t="s">
        <v>465</v>
      </c>
      <c r="C73" s="63"/>
      <c r="D73" s="106">
        <v>205</v>
      </c>
      <c r="E73" s="106">
        <v>54555</v>
      </c>
      <c r="F73" s="106">
        <v>8235</v>
      </c>
      <c r="G73" s="106">
        <v>5244</v>
      </c>
      <c r="H73" s="106">
        <v>193</v>
      </c>
      <c r="I73" s="126"/>
    </row>
    <row r="74" spans="1:9" ht="21" customHeight="1">
      <c r="A74" s="100"/>
      <c r="B74" s="103" t="s">
        <v>466</v>
      </c>
      <c r="C74" s="63"/>
      <c r="D74" s="106">
        <v>1610</v>
      </c>
      <c r="E74" s="106">
        <v>245309</v>
      </c>
      <c r="F74" s="106">
        <v>63826</v>
      </c>
      <c r="G74" s="106">
        <v>44991</v>
      </c>
      <c r="H74" s="106">
        <v>4905</v>
      </c>
      <c r="I74" s="126"/>
    </row>
    <row r="75" spans="1:9" ht="21" customHeight="1">
      <c r="A75" s="100"/>
      <c r="B75" s="103" t="s">
        <v>467</v>
      </c>
      <c r="C75" s="63"/>
      <c r="D75" s="106">
        <v>511</v>
      </c>
      <c r="E75" s="106">
        <v>70927</v>
      </c>
      <c r="F75" s="106">
        <v>24044</v>
      </c>
      <c r="G75" s="106">
        <v>18717</v>
      </c>
      <c r="H75" s="106">
        <v>1195</v>
      </c>
      <c r="I75" s="126"/>
    </row>
    <row r="76" spans="1:9" ht="21" customHeight="1">
      <c r="A76" s="100"/>
      <c r="B76" s="103" t="s">
        <v>468</v>
      </c>
      <c r="C76" s="63"/>
      <c r="D76" s="106">
        <v>463</v>
      </c>
      <c r="E76" s="106">
        <v>81279</v>
      </c>
      <c r="F76" s="106">
        <v>21443</v>
      </c>
      <c r="G76" s="106">
        <v>15610</v>
      </c>
      <c r="H76" s="106">
        <v>1159</v>
      </c>
      <c r="I76" s="126"/>
    </row>
    <row r="77" spans="1:9" ht="21" customHeight="1">
      <c r="A77" s="100"/>
      <c r="B77" s="103" t="s">
        <v>469</v>
      </c>
      <c r="C77" s="63"/>
      <c r="D77" s="106">
        <v>95</v>
      </c>
      <c r="E77" s="106">
        <v>18063</v>
      </c>
      <c r="F77" s="106">
        <v>4237</v>
      </c>
      <c r="G77" s="106">
        <v>3210</v>
      </c>
      <c r="H77" s="106">
        <v>135</v>
      </c>
      <c r="I77" s="126"/>
    </row>
    <row r="78" spans="1:9" ht="21" customHeight="1">
      <c r="A78" s="105"/>
      <c r="B78" s="103" t="s">
        <v>470</v>
      </c>
      <c r="C78" s="63"/>
      <c r="D78" s="106">
        <v>11</v>
      </c>
      <c r="E78" s="106">
        <v>539</v>
      </c>
      <c r="F78" s="106">
        <v>321</v>
      </c>
      <c r="G78" s="106">
        <v>162</v>
      </c>
      <c r="H78" s="106">
        <v>0</v>
      </c>
      <c r="I78" s="126"/>
    </row>
    <row r="79" spans="1:9" s="94" customFormat="1" ht="21" customHeight="1">
      <c r="A79" s="105"/>
      <c r="B79" s="101" t="s">
        <v>471</v>
      </c>
      <c r="C79" s="149">
        <f t="shared" ref="C79:H79" si="2">SUM(C80)</f>
        <v>0</v>
      </c>
      <c r="D79" s="149">
        <f t="shared" si="2"/>
        <v>1084</v>
      </c>
      <c r="E79" s="149">
        <f t="shared" si="2"/>
        <v>143919</v>
      </c>
      <c r="F79" s="149">
        <f t="shared" si="2"/>
        <v>32770</v>
      </c>
      <c r="G79" s="149">
        <f t="shared" si="2"/>
        <v>22579</v>
      </c>
      <c r="H79" s="149">
        <f t="shared" si="2"/>
        <v>551</v>
      </c>
      <c r="I79" s="150"/>
    </row>
    <row r="80" spans="1:9" ht="21" customHeight="1">
      <c r="A80" s="100"/>
      <c r="B80" s="103" t="s">
        <v>472</v>
      </c>
      <c r="C80" s="63"/>
      <c r="D80" s="106">
        <v>1084</v>
      </c>
      <c r="E80" s="106">
        <v>143919</v>
      </c>
      <c r="F80" s="106">
        <v>32770</v>
      </c>
      <c r="G80" s="106">
        <v>22579</v>
      </c>
      <c r="H80" s="106">
        <v>551</v>
      </c>
      <c r="I80" s="126"/>
    </row>
    <row r="81" spans="1:9" s="94" customFormat="1" ht="21" customHeight="1">
      <c r="A81" s="105"/>
      <c r="B81" s="101">
        <v>47</v>
      </c>
      <c r="D81" s="149">
        <f>D82+D85+D93+D95+D99+D105+D111+D121+D125</f>
        <v>36069</v>
      </c>
      <c r="E81" s="149">
        <f>E82+E85+E93+E95+E99+E105+E111+E121+E125</f>
        <v>5397249</v>
      </c>
      <c r="F81" s="149">
        <f>F82+F85+F93+F95+F99+F105+F111+F121+F125</f>
        <v>1322546</v>
      </c>
      <c r="G81" s="149">
        <f>G82+G85+G93+G95+G99+G105+G111+G121+G125</f>
        <v>836639</v>
      </c>
      <c r="H81" s="149">
        <f>H82+H85+H93+H95+H99+H105+H111+H121+H125</f>
        <v>69204</v>
      </c>
      <c r="I81" s="150"/>
    </row>
    <row r="82" spans="1:9" s="94" customFormat="1" ht="21" customHeight="1">
      <c r="A82" s="105"/>
      <c r="B82" s="101" t="s">
        <v>473</v>
      </c>
      <c r="D82" s="149">
        <f>D83+D84</f>
        <v>12777</v>
      </c>
      <c r="E82" s="149">
        <f>E83+E84</f>
        <v>2369536</v>
      </c>
      <c r="F82" s="149">
        <f>F83+F84</f>
        <v>484950</v>
      </c>
      <c r="G82" s="149">
        <f>G83+G84</f>
        <v>309646</v>
      </c>
      <c r="H82" s="149">
        <f>H83+H84</f>
        <v>31933</v>
      </c>
      <c r="I82" s="150"/>
    </row>
    <row r="83" spans="1:9" ht="21" customHeight="1">
      <c r="A83" s="100"/>
      <c r="B83" s="103" t="s">
        <v>474</v>
      </c>
      <c r="C83" s="63"/>
      <c r="D83" s="106">
        <v>11351</v>
      </c>
      <c r="E83" s="106">
        <v>2229895</v>
      </c>
      <c r="F83" s="106">
        <v>445587</v>
      </c>
      <c r="G83" s="106">
        <v>291491</v>
      </c>
      <c r="H83" s="106">
        <v>30834</v>
      </c>
      <c r="I83" s="126"/>
    </row>
    <row r="84" spans="1:9" ht="21" customHeight="1">
      <c r="A84" s="100"/>
      <c r="B84" s="103" t="s">
        <v>475</v>
      </c>
      <c r="C84" s="63"/>
      <c r="D84" s="106">
        <v>1426</v>
      </c>
      <c r="E84" s="106">
        <v>139641</v>
      </c>
      <c r="F84" s="106">
        <v>39363</v>
      </c>
      <c r="G84" s="106">
        <v>18155</v>
      </c>
      <c r="H84" s="106">
        <v>1099</v>
      </c>
      <c r="I84" s="126"/>
    </row>
    <row r="85" spans="1:9" s="94" customFormat="1" ht="21" customHeight="1">
      <c r="A85" s="105"/>
      <c r="B85" s="101" t="s">
        <v>476</v>
      </c>
      <c r="D85" s="149">
        <f>D86+D87+D88+D89+D90+D91+D92</f>
        <v>2225</v>
      </c>
      <c r="E85" s="149">
        <f>E86+E87+E88+E89+E90+E91+E92</f>
        <v>392482</v>
      </c>
      <c r="F85" s="149">
        <f>F86+F87+F88+F89+F90+F91+F92</f>
        <v>82296</v>
      </c>
      <c r="G85" s="149">
        <f>G86+G87+G88+G89+G90+G91+G92</f>
        <v>51368</v>
      </c>
      <c r="H85" s="149">
        <f>H86+H87+H88+H89+H90+H91+H92</f>
        <v>4881</v>
      </c>
      <c r="I85" s="150"/>
    </row>
    <row r="86" spans="1:9" ht="21" customHeight="1">
      <c r="A86" s="100"/>
      <c r="B86" s="103" t="s">
        <v>477</v>
      </c>
      <c r="C86" s="63"/>
      <c r="D86" s="106">
        <v>716</v>
      </c>
      <c r="E86" s="106">
        <v>130346</v>
      </c>
      <c r="F86" s="106">
        <v>23242</v>
      </c>
      <c r="G86" s="106">
        <v>14383</v>
      </c>
      <c r="H86" s="106">
        <v>419</v>
      </c>
      <c r="I86" s="126"/>
    </row>
    <row r="87" spans="1:9" ht="21" customHeight="1">
      <c r="A87" s="100"/>
      <c r="B87" s="103" t="s">
        <v>478</v>
      </c>
      <c r="C87" s="63"/>
      <c r="D87" s="106">
        <v>755</v>
      </c>
      <c r="E87" s="106">
        <v>179920</v>
      </c>
      <c r="F87" s="106">
        <v>35683</v>
      </c>
      <c r="G87" s="106">
        <v>22597</v>
      </c>
      <c r="H87" s="106">
        <v>2914</v>
      </c>
      <c r="I87" s="126"/>
    </row>
    <row r="88" spans="1:9" ht="21" customHeight="1">
      <c r="A88" s="100"/>
      <c r="B88" s="103" t="s">
        <v>479</v>
      </c>
      <c r="C88" s="63"/>
      <c r="D88" s="106">
        <v>374</v>
      </c>
      <c r="E88" s="106">
        <v>47199</v>
      </c>
      <c r="F88" s="106">
        <v>14022</v>
      </c>
      <c r="G88" s="106">
        <v>8676</v>
      </c>
      <c r="H88" s="106">
        <v>983</v>
      </c>
      <c r="I88" s="126"/>
    </row>
    <row r="89" spans="1:9" ht="21" customHeight="1">
      <c r="A89" s="100"/>
      <c r="B89" s="103" t="s">
        <v>480</v>
      </c>
      <c r="C89" s="63"/>
      <c r="D89" s="106">
        <v>142</v>
      </c>
      <c r="E89" s="106">
        <v>7998</v>
      </c>
      <c r="F89" s="106">
        <v>3736</v>
      </c>
      <c r="G89" s="106">
        <v>2069</v>
      </c>
      <c r="H89" s="106">
        <v>272</v>
      </c>
      <c r="I89" s="126"/>
    </row>
    <row r="90" spans="1:9" ht="21" customHeight="1">
      <c r="A90" s="100"/>
      <c r="B90" s="103" t="s">
        <v>481</v>
      </c>
      <c r="C90" s="63"/>
      <c r="D90" s="106">
        <v>80</v>
      </c>
      <c r="E90" s="106">
        <v>13030</v>
      </c>
      <c r="F90" s="106">
        <v>1694</v>
      </c>
      <c r="G90" s="106">
        <v>1162</v>
      </c>
      <c r="H90" s="106">
        <v>132</v>
      </c>
      <c r="I90" s="126"/>
    </row>
    <row r="91" spans="1:9" ht="21" customHeight="1">
      <c r="A91" s="100"/>
      <c r="B91" s="103" t="s">
        <v>482</v>
      </c>
      <c r="C91" s="63"/>
      <c r="D91" s="106">
        <v>12</v>
      </c>
      <c r="E91" s="106">
        <v>2763</v>
      </c>
      <c r="F91" s="106">
        <v>342</v>
      </c>
      <c r="G91" s="106">
        <v>197</v>
      </c>
      <c r="H91" s="106">
        <v>1</v>
      </c>
      <c r="I91" s="126"/>
    </row>
    <row r="92" spans="1:9" ht="21" customHeight="1">
      <c r="A92" s="100"/>
      <c r="B92" s="103" t="s">
        <v>483</v>
      </c>
      <c r="C92" s="63"/>
      <c r="D92" s="106">
        <v>146</v>
      </c>
      <c r="E92" s="106">
        <v>11226</v>
      </c>
      <c r="F92" s="106">
        <v>3577</v>
      </c>
      <c r="G92" s="106">
        <v>2284</v>
      </c>
      <c r="H92" s="106">
        <v>160</v>
      </c>
      <c r="I92" s="126"/>
    </row>
    <row r="93" spans="1:9" s="94" customFormat="1" ht="21" customHeight="1">
      <c r="A93" s="105"/>
      <c r="B93" s="101" t="s">
        <v>484</v>
      </c>
      <c r="D93" s="149">
        <f>D94</f>
        <v>1384</v>
      </c>
      <c r="E93" s="149">
        <f>E94</f>
        <v>609094</v>
      </c>
      <c r="F93" s="149">
        <f>F94</f>
        <v>35586</v>
      </c>
      <c r="G93" s="149">
        <f>G94</f>
        <v>25868</v>
      </c>
      <c r="H93" s="149">
        <f>H94</f>
        <v>455</v>
      </c>
      <c r="I93" s="150"/>
    </row>
    <row r="94" spans="1:9" ht="21" customHeight="1">
      <c r="A94" s="100"/>
      <c r="B94" s="103" t="s">
        <v>485</v>
      </c>
      <c r="C94" s="63"/>
      <c r="D94" s="106">
        <v>1384</v>
      </c>
      <c r="E94" s="106">
        <v>609094</v>
      </c>
      <c r="F94" s="106">
        <v>35586</v>
      </c>
      <c r="G94" s="106">
        <v>25868</v>
      </c>
      <c r="H94" s="106">
        <v>455</v>
      </c>
      <c r="I94" s="126"/>
    </row>
    <row r="95" spans="1:9" s="94" customFormat="1" ht="21" customHeight="1">
      <c r="A95" s="105"/>
      <c r="B95" s="101" t="s">
        <v>486</v>
      </c>
      <c r="D95" s="149">
        <f>D96+D97+D98</f>
        <v>1515</v>
      </c>
      <c r="E95" s="149">
        <f>E96+E97+E98</f>
        <v>171833</v>
      </c>
      <c r="F95" s="149">
        <f>F96+F97+F98</f>
        <v>51119</v>
      </c>
      <c r="G95" s="149">
        <f>G96+G97+G98</f>
        <v>34958</v>
      </c>
      <c r="H95" s="149">
        <f>H96+H97+H98</f>
        <v>2175</v>
      </c>
      <c r="I95" s="150"/>
    </row>
    <row r="96" spans="1:9" ht="21" customHeight="1">
      <c r="A96" s="100"/>
      <c r="B96" s="103" t="s">
        <v>487</v>
      </c>
      <c r="C96" s="63"/>
      <c r="D96" s="106">
        <v>691</v>
      </c>
      <c r="E96" s="106">
        <v>69822</v>
      </c>
      <c r="F96" s="106">
        <v>24020</v>
      </c>
      <c r="G96" s="106">
        <v>16423</v>
      </c>
      <c r="H96" s="106">
        <v>485</v>
      </c>
      <c r="I96" s="126"/>
    </row>
    <row r="97" spans="1:9" ht="21" customHeight="1">
      <c r="A97" s="100"/>
      <c r="B97" s="103" t="s">
        <v>488</v>
      </c>
      <c r="C97" s="63"/>
      <c r="D97" s="106">
        <v>557</v>
      </c>
      <c r="E97" s="106">
        <v>62601</v>
      </c>
      <c r="F97" s="106">
        <v>17037</v>
      </c>
      <c r="G97" s="106">
        <v>13280</v>
      </c>
      <c r="H97" s="106">
        <v>399</v>
      </c>
      <c r="I97" s="126"/>
    </row>
    <row r="98" spans="1:9" ht="21" customHeight="1">
      <c r="A98" s="100"/>
      <c r="B98" s="103" t="s">
        <v>489</v>
      </c>
      <c r="C98" s="63"/>
      <c r="D98" s="106">
        <v>267</v>
      </c>
      <c r="E98" s="106">
        <v>39410</v>
      </c>
      <c r="F98" s="106">
        <v>10062</v>
      </c>
      <c r="G98" s="106">
        <v>5255</v>
      </c>
      <c r="H98" s="106">
        <v>1291</v>
      </c>
      <c r="I98" s="126"/>
    </row>
    <row r="99" spans="1:9" s="94" customFormat="1" ht="21" customHeight="1">
      <c r="A99" s="105"/>
      <c r="B99" s="101" t="s">
        <v>490</v>
      </c>
      <c r="D99" s="149">
        <f>D100+D101+D102+D103+D104</f>
        <v>4567</v>
      </c>
      <c r="E99" s="149">
        <f>E100+E101+E102+E103+E104</f>
        <v>565751</v>
      </c>
      <c r="F99" s="149">
        <f>F100+F101+F102+F103+F104</f>
        <v>176533</v>
      </c>
      <c r="G99" s="149">
        <f>G100+G101+G102+G103+G104</f>
        <v>107846</v>
      </c>
      <c r="H99" s="149">
        <f>H100+H101+H102+H103+H104</f>
        <v>2379</v>
      </c>
      <c r="I99" s="150"/>
    </row>
    <row r="100" spans="1:9" ht="21" customHeight="1">
      <c r="A100" s="100"/>
      <c r="B100" s="103" t="s">
        <v>491</v>
      </c>
      <c r="C100" s="63"/>
      <c r="D100" s="106">
        <v>217</v>
      </c>
      <c r="E100" s="106">
        <v>10729</v>
      </c>
      <c r="F100" s="106">
        <v>4400</v>
      </c>
      <c r="G100" s="106">
        <v>2585</v>
      </c>
      <c r="H100" s="106">
        <v>47</v>
      </c>
      <c r="I100" s="126"/>
    </row>
    <row r="101" spans="1:9" ht="21" customHeight="1">
      <c r="A101" s="100"/>
      <c r="B101" s="103" t="s">
        <v>492</v>
      </c>
      <c r="C101" s="63"/>
      <c r="D101" s="106">
        <v>1494</v>
      </c>
      <c r="E101" s="106">
        <v>173332</v>
      </c>
      <c r="F101" s="106">
        <v>53871</v>
      </c>
      <c r="G101" s="106">
        <v>36260</v>
      </c>
      <c r="H101" s="106">
        <v>443</v>
      </c>
      <c r="I101" s="126"/>
    </row>
    <row r="102" spans="1:9" ht="21" customHeight="1">
      <c r="A102" s="100"/>
      <c r="B102" s="103" t="s">
        <v>493</v>
      </c>
      <c r="C102" s="63"/>
      <c r="D102" s="106">
        <v>221</v>
      </c>
      <c r="E102" s="106">
        <v>12452</v>
      </c>
      <c r="F102" s="106">
        <v>4812</v>
      </c>
      <c r="G102" s="106">
        <v>2831</v>
      </c>
      <c r="H102" s="106">
        <v>-613</v>
      </c>
      <c r="I102" s="126"/>
    </row>
    <row r="103" spans="1:9" ht="21" customHeight="1">
      <c r="A103" s="100"/>
      <c r="B103" s="103" t="s">
        <v>494</v>
      </c>
      <c r="C103" s="63"/>
      <c r="D103" s="106">
        <v>786</v>
      </c>
      <c r="E103" s="106">
        <v>171757</v>
      </c>
      <c r="F103" s="106">
        <v>35207</v>
      </c>
      <c r="G103" s="106">
        <v>18680</v>
      </c>
      <c r="H103" s="106">
        <v>292</v>
      </c>
      <c r="I103" s="126"/>
    </row>
    <row r="104" spans="1:9" ht="21" customHeight="1">
      <c r="A104" s="100"/>
      <c r="B104" s="103" t="s">
        <v>495</v>
      </c>
      <c r="C104" s="63"/>
      <c r="D104" s="106">
        <v>1849</v>
      </c>
      <c r="E104" s="106">
        <v>197481</v>
      </c>
      <c r="F104" s="106">
        <v>78243</v>
      </c>
      <c r="G104" s="106">
        <v>47490</v>
      </c>
      <c r="H104" s="106">
        <v>2210</v>
      </c>
      <c r="I104" s="126"/>
    </row>
    <row r="105" spans="1:9" s="94" customFormat="1" ht="21" customHeight="1">
      <c r="A105" s="105"/>
      <c r="B105" s="101" t="s">
        <v>496</v>
      </c>
      <c r="D105" s="149">
        <f>D106+D107+D108+D109+D110</f>
        <v>1480</v>
      </c>
      <c r="E105" s="149">
        <f>E106+E107+E108+E109+E110</f>
        <v>169241</v>
      </c>
      <c r="F105" s="149">
        <f>F106+F107+F108+F109+F110</f>
        <v>65514</v>
      </c>
      <c r="G105" s="149">
        <f>G106+G107+G108+G109+G110</f>
        <v>50553</v>
      </c>
      <c r="H105" s="149">
        <f>H106+H107+H108+H109+H110</f>
        <v>6563</v>
      </c>
      <c r="I105" s="150"/>
    </row>
    <row r="106" spans="1:9" ht="21" customHeight="1">
      <c r="A106" s="100"/>
      <c r="B106" s="103" t="s">
        <v>497</v>
      </c>
      <c r="C106" s="63"/>
      <c r="D106" s="106">
        <v>291</v>
      </c>
      <c r="E106" s="106">
        <v>20196</v>
      </c>
      <c r="F106" s="106">
        <v>7240</v>
      </c>
      <c r="G106" s="106">
        <v>4704</v>
      </c>
      <c r="H106" s="106">
        <v>3</v>
      </c>
      <c r="I106" s="126"/>
    </row>
    <row r="107" spans="1:9" ht="21" customHeight="1">
      <c r="A107" s="100"/>
      <c r="B107" s="103" t="s">
        <v>498</v>
      </c>
      <c r="C107" s="63"/>
      <c r="D107" s="106">
        <v>189</v>
      </c>
      <c r="E107" s="106">
        <v>20197</v>
      </c>
      <c r="F107" s="106">
        <v>6037</v>
      </c>
      <c r="G107" s="106">
        <v>4417</v>
      </c>
      <c r="H107" s="106">
        <v>286</v>
      </c>
      <c r="I107" s="126"/>
    </row>
    <row r="108" spans="1:9" ht="21" customHeight="1">
      <c r="A108" s="100"/>
      <c r="B108" s="103" t="s">
        <v>499</v>
      </c>
      <c r="C108" s="63"/>
      <c r="D108" s="106">
        <v>18</v>
      </c>
      <c r="E108" s="106">
        <v>970</v>
      </c>
      <c r="F108" s="106">
        <v>411</v>
      </c>
      <c r="G108" s="106">
        <v>227</v>
      </c>
      <c r="H108" s="106">
        <v>0</v>
      </c>
      <c r="I108" s="126"/>
    </row>
    <row r="109" spans="1:9" ht="21" customHeight="1">
      <c r="A109" s="100"/>
      <c r="B109" s="103" t="s">
        <v>500</v>
      </c>
      <c r="C109" s="63"/>
      <c r="D109" s="106">
        <v>273</v>
      </c>
      <c r="E109" s="106">
        <v>30301</v>
      </c>
      <c r="F109" s="106">
        <v>8198</v>
      </c>
      <c r="G109" s="106">
        <v>4879</v>
      </c>
      <c r="H109" s="106">
        <v>1519</v>
      </c>
      <c r="I109" s="126"/>
    </row>
    <row r="110" spans="1:9" ht="21" customHeight="1">
      <c r="A110" s="100"/>
      <c r="B110" s="103" t="s">
        <v>501</v>
      </c>
      <c r="C110" s="63"/>
      <c r="D110" s="106">
        <v>709</v>
      </c>
      <c r="E110" s="106">
        <v>97577</v>
      </c>
      <c r="F110" s="106">
        <v>43628</v>
      </c>
      <c r="G110" s="106">
        <v>36326</v>
      </c>
      <c r="H110" s="106">
        <v>4755</v>
      </c>
      <c r="I110" s="126"/>
    </row>
    <row r="111" spans="1:9" s="94" customFormat="1" ht="21" customHeight="1">
      <c r="A111" s="105"/>
      <c r="B111" s="101" t="s">
        <v>502</v>
      </c>
      <c r="D111" s="149">
        <f>D112+D113+D114+D115+D116+D117+D118+D119+D120</f>
        <v>11128</v>
      </c>
      <c r="E111" s="149">
        <f>E112+E113+E114+E115+E116+E117+E118+E119+E120</f>
        <v>1040844</v>
      </c>
      <c r="F111" s="149">
        <f>F112+F113+F114+F115+F116+F117+F118+F119+F120</f>
        <v>405586</v>
      </c>
      <c r="G111" s="149">
        <f>G112+G113+G114+G115+G116+G117+G118+G119+G120</f>
        <v>244155</v>
      </c>
      <c r="H111" s="149">
        <f>H112+H113+H114+H115+H116+H117+H118+H119+H120</f>
        <v>20457</v>
      </c>
      <c r="I111" s="150"/>
    </row>
    <row r="112" spans="1:9" ht="21" customHeight="1">
      <c r="A112" s="100"/>
      <c r="B112" s="103" t="s">
        <v>503</v>
      </c>
      <c r="C112" s="63"/>
      <c r="D112" s="106">
        <v>4546</v>
      </c>
      <c r="E112" s="106">
        <v>389150</v>
      </c>
      <c r="F112" s="106">
        <v>166549</v>
      </c>
      <c r="G112" s="106">
        <v>98822</v>
      </c>
      <c r="H112" s="106">
        <v>12731</v>
      </c>
      <c r="I112" s="126"/>
    </row>
    <row r="113" spans="1:12" ht="21" customHeight="1">
      <c r="A113" s="100"/>
      <c r="B113" s="103" t="s">
        <v>504</v>
      </c>
      <c r="C113" s="63"/>
      <c r="D113" s="106">
        <v>1336</v>
      </c>
      <c r="E113" s="106">
        <v>110215</v>
      </c>
      <c r="F113" s="106">
        <v>41377</v>
      </c>
      <c r="G113" s="106">
        <v>24279</v>
      </c>
      <c r="H113" s="106">
        <v>1205</v>
      </c>
      <c r="I113" s="126"/>
    </row>
    <row r="114" spans="1:12" ht="21" customHeight="1">
      <c r="A114" s="100"/>
      <c r="B114" s="103" t="s">
        <v>505</v>
      </c>
      <c r="C114" s="63"/>
      <c r="D114" s="106">
        <v>972</v>
      </c>
      <c r="E114" s="106">
        <v>149904</v>
      </c>
      <c r="F114" s="106">
        <v>36333</v>
      </c>
      <c r="G114" s="106">
        <v>28263</v>
      </c>
      <c r="H114" s="106">
        <v>1106</v>
      </c>
      <c r="I114" s="126"/>
    </row>
    <row r="115" spans="1:12" ht="21" customHeight="1">
      <c r="A115" s="100"/>
      <c r="B115" s="103" t="s">
        <v>506</v>
      </c>
      <c r="C115" s="63"/>
      <c r="D115" s="106">
        <v>112</v>
      </c>
      <c r="E115" s="106">
        <v>13439</v>
      </c>
      <c r="F115" s="106">
        <v>5631</v>
      </c>
      <c r="G115" s="106">
        <v>3999</v>
      </c>
      <c r="H115" s="106">
        <v>276</v>
      </c>
      <c r="I115" s="126"/>
    </row>
    <row r="116" spans="1:12" ht="21" customHeight="1">
      <c r="A116" s="100"/>
      <c r="B116" s="103" t="s">
        <v>507</v>
      </c>
      <c r="C116" s="63"/>
      <c r="D116" s="106">
        <v>324</v>
      </c>
      <c r="E116" s="106">
        <v>34883</v>
      </c>
      <c r="F116" s="106">
        <v>13491</v>
      </c>
      <c r="G116" s="106">
        <v>6503</v>
      </c>
      <c r="H116" s="106">
        <v>1855</v>
      </c>
      <c r="I116" s="126"/>
    </row>
    <row r="117" spans="1:12" ht="21" customHeight="1">
      <c r="A117" s="100"/>
      <c r="B117" s="103" t="s">
        <v>508</v>
      </c>
      <c r="C117" s="63"/>
      <c r="D117" s="106">
        <v>632</v>
      </c>
      <c r="E117" s="106">
        <v>44274</v>
      </c>
      <c r="F117" s="106">
        <v>14926</v>
      </c>
      <c r="G117" s="106">
        <v>9406</v>
      </c>
      <c r="H117" s="106">
        <v>703</v>
      </c>
      <c r="I117" s="126"/>
      <c r="J117" s="107"/>
      <c r="K117" s="107"/>
      <c r="L117" s="107"/>
    </row>
    <row r="118" spans="1:12" ht="21" customHeight="1">
      <c r="A118" s="100"/>
      <c r="B118" s="103" t="s">
        <v>509</v>
      </c>
      <c r="C118" s="63"/>
      <c r="D118" s="106">
        <v>644</v>
      </c>
      <c r="E118" s="106">
        <v>57030</v>
      </c>
      <c r="F118" s="106">
        <v>23025</v>
      </c>
      <c r="G118" s="106">
        <v>13621</v>
      </c>
      <c r="H118" s="106">
        <v>548</v>
      </c>
      <c r="I118" s="126"/>
    </row>
    <row r="119" spans="1:12" ht="21" customHeight="1">
      <c r="A119" s="100"/>
      <c r="B119" s="103" t="s">
        <v>510</v>
      </c>
      <c r="C119" s="63"/>
      <c r="D119" s="106">
        <v>2525</v>
      </c>
      <c r="E119" s="106">
        <v>241135</v>
      </c>
      <c r="F119" s="106">
        <v>103647</v>
      </c>
      <c r="G119" s="106">
        <v>58882</v>
      </c>
      <c r="H119" s="106">
        <v>2032</v>
      </c>
      <c r="I119" s="126"/>
    </row>
    <row r="120" spans="1:12" ht="21" customHeight="1">
      <c r="A120" s="100"/>
      <c r="B120" s="103" t="s">
        <v>511</v>
      </c>
      <c r="C120" s="63"/>
      <c r="D120" s="106">
        <v>37</v>
      </c>
      <c r="E120" s="106">
        <v>814</v>
      </c>
      <c r="F120" s="106">
        <v>607</v>
      </c>
      <c r="G120" s="106">
        <v>380</v>
      </c>
      <c r="H120" s="106">
        <v>1</v>
      </c>
      <c r="I120" s="126"/>
    </row>
    <row r="121" spans="1:12" s="94" customFormat="1" ht="21" customHeight="1">
      <c r="A121" s="105"/>
      <c r="B121" s="101" t="s">
        <v>512</v>
      </c>
      <c r="D121" s="149">
        <f>D122+D123+D124</f>
        <v>52</v>
      </c>
      <c r="E121" s="149">
        <f>E122+E123+E124</f>
        <v>2131</v>
      </c>
      <c r="F121" s="149">
        <f>F122+F123+F124</f>
        <v>908</v>
      </c>
      <c r="G121" s="149">
        <f>G122+G123+G124</f>
        <v>605</v>
      </c>
      <c r="H121" s="149">
        <f>H122+H123+H124</f>
        <v>1</v>
      </c>
      <c r="I121" s="150"/>
    </row>
    <row r="122" spans="1:12" ht="21" customHeight="1">
      <c r="A122" s="100"/>
      <c r="B122" s="103" t="s">
        <v>513</v>
      </c>
      <c r="C122" s="63"/>
      <c r="D122" s="106">
        <v>32</v>
      </c>
      <c r="E122" s="106">
        <v>1934</v>
      </c>
      <c r="F122" s="106">
        <v>789</v>
      </c>
      <c r="G122" s="106">
        <v>514</v>
      </c>
      <c r="H122" s="106">
        <v>1</v>
      </c>
      <c r="I122" s="126"/>
    </row>
    <row r="123" spans="1:12" ht="21" customHeight="1">
      <c r="A123" s="100"/>
      <c r="B123" s="103" t="s">
        <v>514</v>
      </c>
      <c r="C123" s="63"/>
      <c r="D123" s="106">
        <v>8</v>
      </c>
      <c r="E123" s="106">
        <v>72</v>
      </c>
      <c r="F123" s="106">
        <v>41</v>
      </c>
      <c r="G123" s="106">
        <v>25</v>
      </c>
      <c r="H123" s="106">
        <v>0</v>
      </c>
      <c r="I123" s="126"/>
    </row>
    <row r="124" spans="1:12" ht="21" customHeight="1">
      <c r="A124" s="100"/>
      <c r="B124" s="103" t="s">
        <v>515</v>
      </c>
      <c r="C124" s="63"/>
      <c r="D124" s="106">
        <v>12</v>
      </c>
      <c r="E124" s="106">
        <v>125</v>
      </c>
      <c r="F124" s="106">
        <v>78</v>
      </c>
      <c r="G124" s="106">
        <v>66</v>
      </c>
      <c r="H124" s="106">
        <v>0</v>
      </c>
      <c r="I124" s="126"/>
    </row>
    <row r="125" spans="1:12" s="94" customFormat="1" ht="21" customHeight="1">
      <c r="A125" s="105"/>
      <c r="B125" s="101" t="s">
        <v>516</v>
      </c>
      <c r="D125" s="149">
        <f>D126+D127</f>
        <v>941</v>
      </c>
      <c r="E125" s="149">
        <f>E126+E127</f>
        <v>76337</v>
      </c>
      <c r="F125" s="149">
        <f>F126+F127</f>
        <v>20054</v>
      </c>
      <c r="G125" s="149">
        <f>G126+G127</f>
        <v>11640</v>
      </c>
      <c r="H125" s="149">
        <f>H126+H127</f>
        <v>360</v>
      </c>
      <c r="I125" s="150"/>
    </row>
    <row r="126" spans="1:12" ht="21" customHeight="1">
      <c r="A126" s="100"/>
      <c r="B126" s="103" t="s">
        <v>517</v>
      </c>
      <c r="C126" s="63"/>
      <c r="D126" s="106">
        <v>175</v>
      </c>
      <c r="E126" s="106">
        <v>18386</v>
      </c>
      <c r="F126" s="106">
        <v>2649</v>
      </c>
      <c r="G126" s="106">
        <v>1693</v>
      </c>
      <c r="H126" s="106">
        <v>35</v>
      </c>
      <c r="I126" s="126"/>
    </row>
    <row r="127" spans="1:12" ht="21" customHeight="1">
      <c r="A127" s="100"/>
      <c r="B127" s="103" t="s">
        <v>518</v>
      </c>
      <c r="C127" s="63"/>
      <c r="D127" s="106">
        <v>766</v>
      </c>
      <c r="E127" s="106">
        <v>57951</v>
      </c>
      <c r="F127" s="106">
        <v>17405</v>
      </c>
      <c r="G127" s="106">
        <v>9947</v>
      </c>
      <c r="H127" s="106">
        <v>325</v>
      </c>
      <c r="I127" s="126"/>
    </row>
    <row r="128" spans="1:12" ht="5.25" customHeight="1">
      <c r="A128" s="108"/>
      <c r="B128" s="127"/>
      <c r="C128" s="72"/>
      <c r="D128" s="151"/>
      <c r="E128" s="151"/>
      <c r="F128" s="151"/>
      <c r="G128" s="151"/>
      <c r="H128" s="151"/>
      <c r="I128" s="152"/>
    </row>
    <row r="129" spans="1:11" ht="14.25" customHeight="1" thickBot="1">
      <c r="A129" s="131"/>
      <c r="B129" s="63"/>
      <c r="C129" s="63"/>
      <c r="D129" s="63"/>
      <c r="E129" s="63"/>
      <c r="F129" s="63"/>
      <c r="G129" s="63"/>
      <c r="H129" s="63"/>
      <c r="I129" s="63"/>
      <c r="J129" s="63"/>
      <c r="K129" s="107"/>
    </row>
    <row r="130" spans="1:11" ht="14.25" customHeight="1" thickTop="1">
      <c r="A130" s="172"/>
      <c r="B130" s="172" t="s">
        <v>560</v>
      </c>
      <c r="C130" s="172"/>
      <c r="D130" s="172"/>
      <c r="E130" s="172"/>
      <c r="F130" s="172"/>
      <c r="G130" s="172"/>
      <c r="H130" s="172"/>
      <c r="I130" s="172"/>
      <c r="K130" s="107"/>
    </row>
    <row r="131" spans="1:11" ht="5.25" customHeight="1">
      <c r="B131" s="153"/>
      <c r="K131" s="107"/>
    </row>
    <row r="132" spans="1:11" ht="12" customHeight="1">
      <c r="B132" s="173" t="s">
        <v>561</v>
      </c>
      <c r="K132" s="107"/>
    </row>
  </sheetData>
  <mergeCells count="3">
    <mergeCell ref="B1:D1"/>
    <mergeCell ref="A9:B10"/>
    <mergeCell ref="C9:C10"/>
  </mergeCells>
  <hyperlinks>
    <hyperlink ref="B1" location="'Περιεχόμενα-Contents'!A1" display="Περιεχόμενα - Contents" xr:uid="{00000000-0004-0000-0400-000000000000}"/>
    <hyperlink ref="B1:D1" location="'Περιεχόμενα-Contents'!A1" display="Περιεχόμενα - Contents" xr:uid="{00000000-0004-0000-0400-000001000000}"/>
  </hyperlinks>
  <printOptions horizontalCentered="1"/>
  <pageMargins left="0.35433070866141736" right="0.35433070866141736" top="0.74803149606299213" bottom="0.74803149606299213"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Q133"/>
  <sheetViews>
    <sheetView zoomScaleNormal="100" workbookViewId="0">
      <pane ySplit="12" topLeftCell="A13" activePane="bottomLeft" state="frozen"/>
      <selection pane="bottomLeft" activeCell="B2" sqref="B2"/>
    </sheetView>
  </sheetViews>
  <sheetFormatPr defaultRowHeight="12"/>
  <cols>
    <col min="1" max="1" width="0.5703125" style="60" customWidth="1"/>
    <col min="2" max="2" width="7.28515625" style="60" customWidth="1"/>
    <col min="3" max="3" width="0.28515625" style="60" customWidth="1"/>
    <col min="4" max="6" width="13.7109375" style="60" customWidth="1"/>
    <col min="7" max="7" width="1.140625" style="60" customWidth="1"/>
    <col min="8" max="10" width="13.5703125" style="60" customWidth="1"/>
    <col min="11" max="11" width="14.42578125" style="60" customWidth="1"/>
    <col min="12" max="12" width="2.42578125" style="60" customWidth="1"/>
    <col min="13" max="13" width="0.140625" style="60" customWidth="1"/>
    <col min="14" max="17" width="9.140625" style="60" customWidth="1"/>
    <col min="18" max="16384" width="9.140625" style="60"/>
  </cols>
  <sheetData>
    <row r="1" spans="1:15" ht="12.95" customHeight="1">
      <c r="B1" s="185" t="s">
        <v>89</v>
      </c>
      <c r="C1" s="185"/>
      <c r="D1" s="185"/>
      <c r="E1" s="57"/>
      <c r="F1" s="57"/>
      <c r="G1" s="57"/>
      <c r="H1" s="191" t="s">
        <v>555</v>
      </c>
      <c r="I1" s="191"/>
      <c r="J1" s="191"/>
      <c r="K1" s="191"/>
      <c r="L1" s="57"/>
    </row>
    <row r="2" spans="1:15" ht="12.95" customHeight="1">
      <c r="B2" s="58"/>
      <c r="C2" s="59"/>
      <c r="D2" s="57"/>
      <c r="E2" s="57"/>
      <c r="F2" s="57"/>
      <c r="G2" s="57"/>
      <c r="H2" s="191" t="s">
        <v>545</v>
      </c>
      <c r="I2" s="191"/>
      <c r="J2" s="191"/>
      <c r="K2" s="191"/>
      <c r="L2" s="57"/>
    </row>
    <row r="3" spans="1:15" ht="12.95" customHeight="1">
      <c r="B3" s="58"/>
      <c r="C3" s="59"/>
      <c r="D3" s="57"/>
      <c r="E3" s="57"/>
      <c r="F3" s="57"/>
      <c r="G3" s="57"/>
      <c r="H3" s="57"/>
      <c r="I3" s="57"/>
      <c r="J3" s="57"/>
      <c r="K3" s="57"/>
      <c r="L3" s="57"/>
    </row>
    <row r="4" spans="1:15" ht="12" customHeight="1">
      <c r="A4" s="93" t="s">
        <v>148</v>
      </c>
    </row>
    <row r="5" spans="1:15" ht="12.75" customHeight="1">
      <c r="A5" s="93" t="s">
        <v>147</v>
      </c>
    </row>
    <row r="6" spans="1:15" ht="12.75" customHeight="1">
      <c r="A6" s="93"/>
    </row>
    <row r="7" spans="1:15" ht="12" customHeight="1"/>
    <row r="8" spans="1:15" ht="15" customHeight="1">
      <c r="A8" s="154"/>
      <c r="B8" s="187" t="s">
        <v>47</v>
      </c>
      <c r="C8" s="186"/>
      <c r="D8" s="193" t="s">
        <v>104</v>
      </c>
      <c r="E8" s="193"/>
      <c r="F8" s="193"/>
      <c r="G8" s="79"/>
      <c r="H8" s="195" t="s">
        <v>102</v>
      </c>
      <c r="I8" s="193"/>
      <c r="J8" s="196"/>
      <c r="K8" s="197" t="s">
        <v>48</v>
      </c>
      <c r="L8" s="90"/>
    </row>
    <row r="9" spans="1:15" ht="16.5" customHeight="1">
      <c r="A9" s="155"/>
      <c r="B9" s="194"/>
      <c r="C9" s="192"/>
      <c r="D9" s="199" t="s">
        <v>105</v>
      </c>
      <c r="E9" s="200"/>
      <c r="F9" s="200"/>
      <c r="G9" s="201"/>
      <c r="H9" s="202" t="s">
        <v>103</v>
      </c>
      <c r="I9" s="200"/>
      <c r="J9" s="201"/>
      <c r="K9" s="198"/>
      <c r="L9" s="92"/>
    </row>
    <row r="10" spans="1:15" ht="31.5" customHeight="1">
      <c r="A10" s="155"/>
      <c r="B10" s="194"/>
      <c r="C10" s="192"/>
      <c r="D10" s="111" t="s">
        <v>382</v>
      </c>
      <c r="E10" s="111" t="s">
        <v>43</v>
      </c>
      <c r="F10" s="111" t="s">
        <v>44</v>
      </c>
      <c r="G10" s="82"/>
      <c r="H10" s="81" t="s">
        <v>382</v>
      </c>
      <c r="I10" s="111" t="s">
        <v>43</v>
      </c>
      <c r="J10" s="82" t="s">
        <v>44</v>
      </c>
      <c r="K10" s="198"/>
      <c r="L10" s="92"/>
    </row>
    <row r="11" spans="1:15" ht="36.75" customHeight="1">
      <c r="A11" s="156"/>
      <c r="B11" s="157" t="s">
        <v>33</v>
      </c>
      <c r="C11" s="190"/>
      <c r="D11" s="158" t="s">
        <v>400</v>
      </c>
      <c r="E11" s="159" t="s">
        <v>45</v>
      </c>
      <c r="F11" s="159" t="s">
        <v>46</v>
      </c>
      <c r="G11" s="82"/>
      <c r="H11" s="160" t="s">
        <v>406</v>
      </c>
      <c r="I11" s="159" t="s">
        <v>45</v>
      </c>
      <c r="J11" s="142" t="s">
        <v>46</v>
      </c>
      <c r="K11" s="141" t="s">
        <v>49</v>
      </c>
      <c r="L11" s="92"/>
    </row>
    <row r="12" spans="1:15">
      <c r="A12" s="108"/>
      <c r="B12" s="91"/>
      <c r="C12" s="109"/>
      <c r="D12" s="145"/>
      <c r="E12" s="145"/>
      <c r="F12" s="145"/>
      <c r="G12" s="144"/>
      <c r="H12" s="143" t="s">
        <v>41</v>
      </c>
      <c r="I12" s="145" t="s">
        <v>0</v>
      </c>
      <c r="J12" s="144" t="s">
        <v>0</v>
      </c>
      <c r="K12" s="143" t="s">
        <v>0</v>
      </c>
      <c r="L12" s="91"/>
    </row>
    <row r="13" spans="1:15" s="94" customFormat="1" ht="21.75" customHeight="1">
      <c r="A13" s="147"/>
      <c r="B13" s="98" t="s">
        <v>372</v>
      </c>
      <c r="D13" s="148">
        <f>D14+D25+D82</f>
        <v>2989</v>
      </c>
      <c r="E13" s="148">
        <f>E14+E25+E82</f>
        <v>61635</v>
      </c>
      <c r="F13" s="148">
        <f>F14+F25+F82</f>
        <v>64624</v>
      </c>
      <c r="G13" s="148"/>
      <c r="H13" s="148">
        <f>H14+H25+H82</f>
        <v>33285</v>
      </c>
      <c r="I13" s="148">
        <f>I14+I25+I82</f>
        <v>998467</v>
      </c>
      <c r="J13" s="148">
        <f>J14+J25+J82</f>
        <v>1031752</v>
      </c>
      <c r="K13" s="148">
        <f>K14+K25+K82</f>
        <v>134967</v>
      </c>
      <c r="L13" s="161"/>
      <c r="N13" s="162"/>
      <c r="O13" s="163"/>
    </row>
    <row r="14" spans="1:15" s="94" customFormat="1" ht="21.75" customHeight="1">
      <c r="A14" s="105"/>
      <c r="B14" s="101">
        <v>45</v>
      </c>
      <c r="D14" s="149">
        <f>D15+D18+D20+D23</f>
        <v>851</v>
      </c>
      <c r="E14" s="149">
        <f t="shared" ref="E14:K14" si="0">E15+E18+E20+E23</f>
        <v>6918</v>
      </c>
      <c r="F14" s="149">
        <f t="shared" si="0"/>
        <v>7769</v>
      </c>
      <c r="G14" s="149"/>
      <c r="H14" s="149">
        <f t="shared" si="0"/>
        <v>11184</v>
      </c>
      <c r="I14" s="149">
        <f t="shared" si="0"/>
        <v>110823</v>
      </c>
      <c r="J14" s="149">
        <f t="shared" si="0"/>
        <v>122007</v>
      </c>
      <c r="K14" s="149">
        <f t="shared" si="0"/>
        <v>16851</v>
      </c>
      <c r="L14" s="125"/>
      <c r="N14" s="164"/>
      <c r="O14" s="163"/>
    </row>
    <row r="15" spans="1:15" s="94" customFormat="1" ht="21.75" customHeight="1">
      <c r="A15" s="105"/>
      <c r="B15" s="101" t="s">
        <v>408</v>
      </c>
      <c r="C15" s="149">
        <f>C16+C17</f>
        <v>0</v>
      </c>
      <c r="D15" s="149">
        <f>D16+D17</f>
        <v>0</v>
      </c>
      <c r="E15" s="149">
        <f>E16+E17</f>
        <v>1788</v>
      </c>
      <c r="F15" s="149">
        <f t="shared" ref="F15:K15" si="1">F16+F17</f>
        <v>1788</v>
      </c>
      <c r="G15" s="149"/>
      <c r="H15" s="149">
        <f t="shared" si="1"/>
        <v>0</v>
      </c>
      <c r="I15" s="149">
        <f t="shared" si="1"/>
        <v>38137</v>
      </c>
      <c r="J15" s="149">
        <f t="shared" si="1"/>
        <v>38137</v>
      </c>
      <c r="K15" s="149">
        <f t="shared" si="1"/>
        <v>5796</v>
      </c>
      <c r="L15" s="125"/>
      <c r="N15" s="164"/>
      <c r="O15" s="163"/>
    </row>
    <row r="16" spans="1:15" ht="21.75" customHeight="1">
      <c r="A16" s="100"/>
      <c r="B16" s="103" t="s">
        <v>409</v>
      </c>
      <c r="D16" s="106">
        <v>0</v>
      </c>
      <c r="E16" s="106">
        <v>1754</v>
      </c>
      <c r="F16" s="106">
        <v>1754</v>
      </c>
      <c r="G16" s="106"/>
      <c r="H16" s="106">
        <v>0</v>
      </c>
      <c r="I16" s="106">
        <v>37637</v>
      </c>
      <c r="J16" s="106">
        <v>37637</v>
      </c>
      <c r="K16" s="106">
        <v>5727</v>
      </c>
      <c r="L16" s="92"/>
      <c r="N16" s="165"/>
      <c r="O16" s="163"/>
    </row>
    <row r="17" spans="1:15" ht="21.75" customHeight="1">
      <c r="A17" s="100"/>
      <c r="B17" s="103" t="s">
        <v>410</v>
      </c>
      <c r="D17" s="106">
        <v>0</v>
      </c>
      <c r="E17" s="106">
        <v>34</v>
      </c>
      <c r="F17" s="106">
        <v>34</v>
      </c>
      <c r="G17" s="106"/>
      <c r="H17" s="106">
        <v>0</v>
      </c>
      <c r="I17" s="106">
        <v>500</v>
      </c>
      <c r="J17" s="106">
        <v>500</v>
      </c>
      <c r="K17" s="106">
        <v>69</v>
      </c>
      <c r="L17" s="92"/>
      <c r="N17" s="165"/>
      <c r="O17" s="163"/>
    </row>
    <row r="18" spans="1:15" s="94" customFormat="1" ht="21.75" customHeight="1">
      <c r="A18" s="105"/>
      <c r="B18" s="101" t="s">
        <v>411</v>
      </c>
      <c r="D18" s="149">
        <f t="shared" ref="D18:K18" si="2">D19</f>
        <v>794</v>
      </c>
      <c r="E18" s="149">
        <f t="shared" si="2"/>
        <v>3480</v>
      </c>
      <c r="F18" s="149">
        <f t="shared" si="2"/>
        <v>4274</v>
      </c>
      <c r="G18" s="149"/>
      <c r="H18" s="149">
        <f t="shared" si="2"/>
        <v>10433</v>
      </c>
      <c r="I18" s="149">
        <f t="shared" si="2"/>
        <v>45207</v>
      </c>
      <c r="J18" s="149">
        <f t="shared" si="2"/>
        <v>55640</v>
      </c>
      <c r="K18" s="149">
        <f t="shared" si="2"/>
        <v>7896</v>
      </c>
      <c r="L18" s="125"/>
      <c r="N18" s="164"/>
      <c r="O18" s="163"/>
    </row>
    <row r="19" spans="1:15" ht="21.75" customHeight="1">
      <c r="A19" s="100"/>
      <c r="B19" s="103" t="s">
        <v>412</v>
      </c>
      <c r="D19" s="106">
        <v>794</v>
      </c>
      <c r="E19" s="106">
        <v>3480</v>
      </c>
      <c r="F19" s="106">
        <v>4274</v>
      </c>
      <c r="G19" s="106"/>
      <c r="H19" s="106">
        <v>10433</v>
      </c>
      <c r="I19" s="106">
        <v>45207</v>
      </c>
      <c r="J19" s="106">
        <v>55640</v>
      </c>
      <c r="K19" s="106">
        <v>7896</v>
      </c>
      <c r="L19" s="92"/>
      <c r="N19" s="165"/>
      <c r="O19" s="163"/>
    </row>
    <row r="20" spans="1:15" s="94" customFormat="1" ht="21.75" customHeight="1">
      <c r="A20" s="105"/>
      <c r="B20" s="101" t="s">
        <v>413</v>
      </c>
      <c r="D20" s="149">
        <f t="shared" ref="D20:K20" si="3">D21+D22</f>
        <v>29</v>
      </c>
      <c r="E20" s="149">
        <f t="shared" si="3"/>
        <v>1488</v>
      </c>
      <c r="F20" s="149">
        <f t="shared" si="3"/>
        <v>1517</v>
      </c>
      <c r="G20" s="149"/>
      <c r="H20" s="149">
        <f t="shared" si="3"/>
        <v>340</v>
      </c>
      <c r="I20" s="149">
        <f t="shared" si="3"/>
        <v>25328</v>
      </c>
      <c r="J20" s="149">
        <f t="shared" si="3"/>
        <v>25668</v>
      </c>
      <c r="K20" s="149">
        <f t="shared" si="3"/>
        <v>2899</v>
      </c>
      <c r="L20" s="125"/>
      <c r="N20" s="164"/>
      <c r="O20" s="163"/>
    </row>
    <row r="21" spans="1:15" ht="21.75" customHeight="1">
      <c r="A21" s="100"/>
      <c r="B21" s="103" t="s">
        <v>414</v>
      </c>
      <c r="C21" s="94"/>
      <c r="D21" s="106">
        <v>2</v>
      </c>
      <c r="E21" s="106">
        <v>1208</v>
      </c>
      <c r="F21" s="106">
        <v>1210</v>
      </c>
      <c r="G21" s="106"/>
      <c r="H21" s="106">
        <v>24</v>
      </c>
      <c r="I21" s="106">
        <v>21450</v>
      </c>
      <c r="J21" s="106">
        <v>21474</v>
      </c>
      <c r="K21" s="106">
        <v>2382</v>
      </c>
      <c r="L21" s="92"/>
      <c r="N21" s="165"/>
      <c r="O21" s="163"/>
    </row>
    <row r="22" spans="1:15" ht="21.75" customHeight="1">
      <c r="A22" s="100"/>
      <c r="B22" s="103" t="s">
        <v>415</v>
      </c>
      <c r="C22" s="94"/>
      <c r="D22" s="106">
        <v>27</v>
      </c>
      <c r="E22" s="106">
        <v>280</v>
      </c>
      <c r="F22" s="106">
        <v>307</v>
      </c>
      <c r="G22" s="106"/>
      <c r="H22" s="106">
        <v>316</v>
      </c>
      <c r="I22" s="106">
        <v>3878</v>
      </c>
      <c r="J22" s="106">
        <v>4194</v>
      </c>
      <c r="K22" s="106">
        <v>517</v>
      </c>
      <c r="L22" s="92"/>
      <c r="N22" s="165"/>
      <c r="O22" s="163"/>
    </row>
    <row r="23" spans="1:15" s="94" customFormat="1" ht="21.75" customHeight="1">
      <c r="A23" s="105"/>
      <c r="B23" s="101" t="s">
        <v>416</v>
      </c>
      <c r="D23" s="149">
        <f t="shared" ref="D23:K23" si="4">D24</f>
        <v>28</v>
      </c>
      <c r="E23" s="149">
        <f t="shared" si="4"/>
        <v>162</v>
      </c>
      <c r="F23" s="149">
        <f t="shared" si="4"/>
        <v>190</v>
      </c>
      <c r="G23" s="149"/>
      <c r="H23" s="149">
        <f t="shared" si="4"/>
        <v>411</v>
      </c>
      <c r="I23" s="149">
        <f t="shared" si="4"/>
        <v>2151</v>
      </c>
      <c r="J23" s="149">
        <f t="shared" si="4"/>
        <v>2562</v>
      </c>
      <c r="K23" s="149">
        <f t="shared" si="4"/>
        <v>260</v>
      </c>
      <c r="L23" s="125"/>
      <c r="N23" s="164"/>
      <c r="O23" s="163"/>
    </row>
    <row r="24" spans="1:15" ht="21.75" customHeight="1">
      <c r="A24" s="100"/>
      <c r="B24" s="103" t="s">
        <v>417</v>
      </c>
      <c r="C24" s="94"/>
      <c r="D24" s="106">
        <v>28</v>
      </c>
      <c r="E24" s="106">
        <v>162</v>
      </c>
      <c r="F24" s="106">
        <v>190</v>
      </c>
      <c r="G24" s="106"/>
      <c r="H24" s="106">
        <v>411</v>
      </c>
      <c r="I24" s="106">
        <v>2151</v>
      </c>
      <c r="J24" s="106">
        <v>2562</v>
      </c>
      <c r="K24" s="106">
        <v>260</v>
      </c>
      <c r="L24" s="92"/>
      <c r="N24" s="165"/>
      <c r="O24" s="163"/>
    </row>
    <row r="25" spans="1:15" s="94" customFormat="1" ht="21.75" customHeight="1">
      <c r="A25" s="105"/>
      <c r="B25" s="101">
        <v>46</v>
      </c>
      <c r="D25" s="149">
        <f>D26+D36+D41+D51+D61+D64+D72+D80</f>
        <v>99</v>
      </c>
      <c r="E25" s="149">
        <f>E26+E36+E41+E51+E61+E64+E72+E80</f>
        <v>20687</v>
      </c>
      <c r="F25" s="149">
        <f>F26+F36+F41+F51+F61+F64+F72+F80</f>
        <v>20786</v>
      </c>
      <c r="G25" s="149"/>
      <c r="H25" s="149">
        <f>H26+H36+H41+H51+H61+H64+H72+H80</f>
        <v>1168</v>
      </c>
      <c r="I25" s="149">
        <f>I26+I36+I41+I51+I61+I64+I72+I80</f>
        <v>425056</v>
      </c>
      <c r="J25" s="149">
        <f>J26+J36+J41+J51+J61+J64+J72+J80</f>
        <v>426224</v>
      </c>
      <c r="K25" s="149">
        <f>K26+K36+K41+K51+K61+K64+K72+K80</f>
        <v>57556</v>
      </c>
      <c r="L25" s="125"/>
      <c r="N25" s="164"/>
      <c r="O25" s="163"/>
    </row>
    <row r="26" spans="1:15" s="94" customFormat="1" ht="21.75" customHeight="1">
      <c r="A26" s="105"/>
      <c r="B26" s="101" t="s">
        <v>418</v>
      </c>
      <c r="D26" s="149">
        <f>SUM(D27:D35)</f>
        <v>0</v>
      </c>
      <c r="E26" s="149">
        <f>SUM(E27:E35)</f>
        <v>1231</v>
      </c>
      <c r="F26" s="149">
        <f t="shared" ref="F26:K26" si="5">SUM(F27:F35)</f>
        <v>1231</v>
      </c>
      <c r="G26" s="149"/>
      <c r="H26" s="149">
        <f t="shared" si="5"/>
        <v>0</v>
      </c>
      <c r="I26" s="149">
        <f t="shared" si="5"/>
        <v>55570</v>
      </c>
      <c r="J26" s="149">
        <f t="shared" si="5"/>
        <v>55570</v>
      </c>
      <c r="K26" s="149">
        <f t="shared" si="5"/>
        <v>6266</v>
      </c>
      <c r="L26" s="125"/>
      <c r="N26" s="164"/>
      <c r="O26" s="163"/>
    </row>
    <row r="27" spans="1:15" ht="21.75" customHeight="1">
      <c r="A27" s="100"/>
      <c r="B27" s="103" t="s">
        <v>419</v>
      </c>
      <c r="D27" s="106">
        <v>0</v>
      </c>
      <c r="E27" s="106">
        <v>7</v>
      </c>
      <c r="F27" s="106">
        <v>7</v>
      </c>
      <c r="G27" s="106"/>
      <c r="H27" s="106">
        <v>0</v>
      </c>
      <c r="I27" s="106">
        <v>104</v>
      </c>
      <c r="J27" s="106">
        <v>104</v>
      </c>
      <c r="K27" s="106">
        <v>15</v>
      </c>
      <c r="L27" s="92"/>
      <c r="N27" s="165"/>
      <c r="O27" s="163"/>
    </row>
    <row r="28" spans="1:15" ht="21.75" customHeight="1">
      <c r="A28" s="100"/>
      <c r="B28" s="103" t="s">
        <v>420</v>
      </c>
      <c r="D28" s="106">
        <v>0</v>
      </c>
      <c r="E28" s="106">
        <v>256</v>
      </c>
      <c r="F28" s="106">
        <v>256</v>
      </c>
      <c r="G28" s="106"/>
      <c r="H28" s="106">
        <v>0</v>
      </c>
      <c r="I28" s="106">
        <v>22521</v>
      </c>
      <c r="J28" s="106">
        <v>22521</v>
      </c>
      <c r="K28" s="106">
        <v>2357</v>
      </c>
      <c r="L28" s="92"/>
      <c r="N28" s="165"/>
      <c r="O28" s="163"/>
    </row>
    <row r="29" spans="1:15" ht="21.75" customHeight="1">
      <c r="A29" s="100"/>
      <c r="B29" s="103" t="s">
        <v>421</v>
      </c>
      <c r="D29" s="106">
        <v>0</v>
      </c>
      <c r="E29" s="106">
        <v>47</v>
      </c>
      <c r="F29" s="106">
        <v>47</v>
      </c>
      <c r="G29" s="106"/>
      <c r="H29" s="106">
        <v>0</v>
      </c>
      <c r="I29" s="106">
        <v>757</v>
      </c>
      <c r="J29" s="106">
        <v>757</v>
      </c>
      <c r="K29" s="106">
        <v>80</v>
      </c>
      <c r="L29" s="92"/>
      <c r="N29" s="165"/>
      <c r="O29" s="163"/>
    </row>
    <row r="30" spans="1:15" ht="21.75" customHeight="1">
      <c r="A30" s="100"/>
      <c r="B30" s="103" t="s">
        <v>422</v>
      </c>
      <c r="D30" s="106">
        <v>0</v>
      </c>
      <c r="E30" s="106">
        <v>163</v>
      </c>
      <c r="F30" s="106">
        <v>163</v>
      </c>
      <c r="G30" s="106"/>
      <c r="H30" s="106">
        <v>0</v>
      </c>
      <c r="I30" s="106">
        <v>4304</v>
      </c>
      <c r="J30" s="106">
        <v>4304</v>
      </c>
      <c r="K30" s="106">
        <v>517</v>
      </c>
      <c r="L30" s="92"/>
      <c r="N30" s="165"/>
      <c r="O30" s="163"/>
    </row>
    <row r="31" spans="1:15" ht="21.75" customHeight="1">
      <c r="A31" s="100"/>
      <c r="B31" s="103" t="s">
        <v>423</v>
      </c>
      <c r="D31" s="106">
        <v>0</v>
      </c>
      <c r="E31" s="106">
        <v>20</v>
      </c>
      <c r="F31" s="106">
        <v>20</v>
      </c>
      <c r="G31" s="106"/>
      <c r="H31" s="106">
        <v>0</v>
      </c>
      <c r="I31" s="106">
        <v>413</v>
      </c>
      <c r="J31" s="106">
        <v>413</v>
      </c>
      <c r="K31" s="106">
        <v>50</v>
      </c>
      <c r="L31" s="92"/>
      <c r="N31" s="165"/>
      <c r="O31" s="163"/>
    </row>
    <row r="32" spans="1:15" ht="21.75" customHeight="1">
      <c r="A32" s="100"/>
      <c r="B32" s="103" t="s">
        <v>424</v>
      </c>
      <c r="C32" s="94"/>
      <c r="D32" s="106">
        <v>0</v>
      </c>
      <c r="E32" s="106">
        <v>49</v>
      </c>
      <c r="F32" s="106">
        <v>49</v>
      </c>
      <c r="G32" s="106"/>
      <c r="H32" s="106">
        <v>0</v>
      </c>
      <c r="I32" s="106">
        <v>645</v>
      </c>
      <c r="J32" s="106">
        <v>645</v>
      </c>
      <c r="K32" s="106">
        <v>80</v>
      </c>
      <c r="L32" s="92"/>
      <c r="N32" s="165"/>
      <c r="O32" s="163"/>
    </row>
    <row r="33" spans="1:15" ht="21.75" customHeight="1">
      <c r="A33" s="100"/>
      <c r="B33" s="103" t="s">
        <v>425</v>
      </c>
      <c r="D33" s="106">
        <v>0</v>
      </c>
      <c r="E33" s="106">
        <v>173</v>
      </c>
      <c r="F33" s="106">
        <v>173</v>
      </c>
      <c r="G33" s="106"/>
      <c r="H33" s="106">
        <v>0</v>
      </c>
      <c r="I33" s="106">
        <v>9383</v>
      </c>
      <c r="J33" s="106">
        <v>9383</v>
      </c>
      <c r="K33" s="106">
        <v>975</v>
      </c>
      <c r="L33" s="92"/>
      <c r="N33" s="165"/>
      <c r="O33" s="163"/>
    </row>
    <row r="34" spans="1:15" ht="21.75" customHeight="1">
      <c r="A34" s="100"/>
      <c r="B34" s="103" t="s">
        <v>426</v>
      </c>
      <c r="D34" s="106">
        <v>0</v>
      </c>
      <c r="E34" s="106">
        <v>409</v>
      </c>
      <c r="F34" s="106">
        <v>409</v>
      </c>
      <c r="G34" s="106"/>
      <c r="H34" s="106">
        <v>0</v>
      </c>
      <c r="I34" s="106">
        <v>15133</v>
      </c>
      <c r="J34" s="106">
        <v>15133</v>
      </c>
      <c r="K34" s="106">
        <v>1877</v>
      </c>
      <c r="L34" s="92"/>
      <c r="N34" s="165"/>
      <c r="O34" s="163"/>
    </row>
    <row r="35" spans="1:15" ht="21.75" customHeight="1">
      <c r="A35" s="105"/>
      <c r="B35" s="103" t="s">
        <v>427</v>
      </c>
      <c r="C35" s="94"/>
      <c r="D35" s="106">
        <v>0</v>
      </c>
      <c r="E35" s="106">
        <v>107</v>
      </c>
      <c r="F35" s="106">
        <v>107</v>
      </c>
      <c r="G35" s="106"/>
      <c r="H35" s="106">
        <v>0</v>
      </c>
      <c r="I35" s="106">
        <v>2310</v>
      </c>
      <c r="J35" s="106">
        <v>2310</v>
      </c>
      <c r="K35" s="106">
        <v>315</v>
      </c>
      <c r="L35" s="126"/>
      <c r="N35" s="165"/>
      <c r="O35" s="163"/>
    </row>
    <row r="36" spans="1:15" s="94" customFormat="1" ht="21.75" customHeight="1">
      <c r="A36" s="105"/>
      <c r="B36" s="101" t="s">
        <v>428</v>
      </c>
      <c r="D36" s="149">
        <f t="shared" ref="D36:K36" si="6">SUM(D37:D40)</f>
        <v>7</v>
      </c>
      <c r="E36" s="149">
        <f t="shared" si="6"/>
        <v>400</v>
      </c>
      <c r="F36" s="149">
        <f t="shared" si="6"/>
        <v>407</v>
      </c>
      <c r="G36" s="149"/>
      <c r="H36" s="149">
        <f t="shared" si="6"/>
        <v>89</v>
      </c>
      <c r="I36" s="149">
        <f t="shared" si="6"/>
        <v>7113</v>
      </c>
      <c r="J36" s="149">
        <f t="shared" si="6"/>
        <v>7202</v>
      </c>
      <c r="K36" s="149">
        <f t="shared" si="6"/>
        <v>1559</v>
      </c>
      <c r="L36" s="125"/>
      <c r="N36" s="164"/>
      <c r="O36" s="163"/>
    </row>
    <row r="37" spans="1:15" ht="21.75" customHeight="1">
      <c r="A37" s="100"/>
      <c r="B37" s="103" t="s">
        <v>429</v>
      </c>
      <c r="D37" s="106">
        <v>0</v>
      </c>
      <c r="E37" s="106">
        <v>203</v>
      </c>
      <c r="F37" s="106">
        <v>203</v>
      </c>
      <c r="G37" s="106"/>
      <c r="H37" s="106">
        <v>0</v>
      </c>
      <c r="I37" s="106">
        <v>4691</v>
      </c>
      <c r="J37" s="106">
        <v>4691</v>
      </c>
      <c r="K37" s="106">
        <v>1238</v>
      </c>
      <c r="L37" s="92"/>
      <c r="N37" s="165"/>
      <c r="O37" s="163"/>
    </row>
    <row r="38" spans="1:15" ht="21.75" customHeight="1">
      <c r="A38" s="100"/>
      <c r="B38" s="103" t="s">
        <v>430</v>
      </c>
      <c r="D38" s="106">
        <v>0</v>
      </c>
      <c r="E38" s="106">
        <v>187</v>
      </c>
      <c r="F38" s="106">
        <v>187</v>
      </c>
      <c r="G38" s="106"/>
      <c r="H38" s="106">
        <v>0</v>
      </c>
      <c r="I38" s="106">
        <v>2277</v>
      </c>
      <c r="J38" s="106">
        <v>2277</v>
      </c>
      <c r="K38" s="106">
        <v>292</v>
      </c>
      <c r="L38" s="92"/>
      <c r="N38" s="165"/>
      <c r="O38" s="163"/>
    </row>
    <row r="39" spans="1:15" ht="21.75" customHeight="1">
      <c r="A39" s="100"/>
      <c r="B39" s="103" t="s">
        <v>431</v>
      </c>
      <c r="D39" s="106">
        <v>6</v>
      </c>
      <c r="E39" s="106">
        <v>2</v>
      </c>
      <c r="F39" s="106">
        <v>8</v>
      </c>
      <c r="G39" s="106"/>
      <c r="H39" s="106">
        <v>88</v>
      </c>
      <c r="I39" s="106">
        <v>13</v>
      </c>
      <c r="J39" s="106">
        <v>101</v>
      </c>
      <c r="K39" s="106">
        <v>12</v>
      </c>
      <c r="L39" s="92"/>
      <c r="N39" s="165"/>
      <c r="O39" s="163"/>
    </row>
    <row r="40" spans="1:15" ht="21.75" customHeight="1">
      <c r="A40" s="100"/>
      <c r="B40" s="103" t="s">
        <v>432</v>
      </c>
      <c r="D40" s="106">
        <v>1</v>
      </c>
      <c r="E40" s="106">
        <v>8</v>
      </c>
      <c r="F40" s="106">
        <v>9</v>
      </c>
      <c r="G40" s="106"/>
      <c r="H40" s="106">
        <v>1</v>
      </c>
      <c r="I40" s="106">
        <v>132</v>
      </c>
      <c r="J40" s="106">
        <v>133</v>
      </c>
      <c r="K40" s="106">
        <v>17</v>
      </c>
      <c r="L40" s="92"/>
      <c r="N40" s="165"/>
      <c r="O40" s="163"/>
    </row>
    <row r="41" spans="1:15" s="94" customFormat="1" ht="21.75" customHeight="1">
      <c r="A41" s="105"/>
      <c r="B41" s="101" t="s">
        <v>433</v>
      </c>
      <c r="D41" s="149">
        <f t="shared" ref="D41:K41" si="7">SUM(D42:D50)</f>
        <v>74</v>
      </c>
      <c r="E41" s="149">
        <f t="shared" si="7"/>
        <v>6065</v>
      </c>
      <c r="F41" s="149">
        <f t="shared" si="7"/>
        <v>6139</v>
      </c>
      <c r="G41" s="149"/>
      <c r="H41" s="149">
        <f t="shared" si="7"/>
        <v>973</v>
      </c>
      <c r="I41" s="149">
        <f t="shared" si="7"/>
        <v>108267</v>
      </c>
      <c r="J41" s="149">
        <f t="shared" si="7"/>
        <v>109240</v>
      </c>
      <c r="K41" s="149">
        <f t="shared" si="7"/>
        <v>15029</v>
      </c>
      <c r="L41" s="125"/>
      <c r="N41" s="164"/>
      <c r="O41" s="163"/>
    </row>
    <row r="42" spans="1:15" ht="21.75" customHeight="1">
      <c r="A42" s="100"/>
      <c r="B42" s="103" t="s">
        <v>434</v>
      </c>
      <c r="D42" s="106">
        <v>5</v>
      </c>
      <c r="E42" s="106">
        <v>1232</v>
      </c>
      <c r="F42" s="106">
        <v>1237</v>
      </c>
      <c r="G42" s="106"/>
      <c r="H42" s="106">
        <v>82</v>
      </c>
      <c r="I42" s="106">
        <v>18676</v>
      </c>
      <c r="J42" s="106">
        <v>18758</v>
      </c>
      <c r="K42" s="106">
        <v>2343</v>
      </c>
      <c r="L42" s="92"/>
      <c r="N42" s="165"/>
      <c r="O42" s="163"/>
    </row>
    <row r="43" spans="1:15" ht="21.75" customHeight="1">
      <c r="A43" s="100"/>
      <c r="B43" s="103" t="s">
        <v>435</v>
      </c>
      <c r="D43" s="106">
        <v>0</v>
      </c>
      <c r="E43" s="106">
        <v>310</v>
      </c>
      <c r="F43" s="106">
        <v>310</v>
      </c>
      <c r="G43" s="106"/>
      <c r="H43" s="106">
        <v>0</v>
      </c>
      <c r="I43" s="106">
        <v>4387</v>
      </c>
      <c r="J43" s="106">
        <v>4387</v>
      </c>
      <c r="K43" s="106">
        <v>538</v>
      </c>
      <c r="L43" s="92"/>
      <c r="N43" s="165"/>
      <c r="O43" s="163"/>
    </row>
    <row r="44" spans="1:15" ht="21.75" customHeight="1">
      <c r="A44" s="100"/>
      <c r="B44" s="103" t="s">
        <v>436</v>
      </c>
      <c r="D44" s="106">
        <v>31</v>
      </c>
      <c r="E44" s="106">
        <v>184</v>
      </c>
      <c r="F44" s="106">
        <v>215</v>
      </c>
      <c r="G44" s="106"/>
      <c r="H44" s="106">
        <v>457</v>
      </c>
      <c r="I44" s="106">
        <v>3799</v>
      </c>
      <c r="J44" s="106">
        <v>4256</v>
      </c>
      <c r="K44" s="106">
        <v>681</v>
      </c>
      <c r="L44" s="92"/>
      <c r="N44" s="165"/>
      <c r="O44" s="163"/>
    </row>
    <row r="45" spans="1:15" ht="21.75" customHeight="1">
      <c r="A45" s="100"/>
      <c r="B45" s="103" t="s">
        <v>437</v>
      </c>
      <c r="D45" s="106">
        <v>29</v>
      </c>
      <c r="E45" s="106">
        <v>1053</v>
      </c>
      <c r="F45" s="106">
        <v>1082</v>
      </c>
      <c r="G45" s="106"/>
      <c r="H45" s="106">
        <v>248</v>
      </c>
      <c r="I45" s="106">
        <v>20905</v>
      </c>
      <c r="J45" s="106">
        <v>21153</v>
      </c>
      <c r="K45" s="106">
        <v>3885</v>
      </c>
      <c r="L45" s="92"/>
      <c r="N45" s="165"/>
      <c r="O45" s="163"/>
    </row>
    <row r="46" spans="1:15" ht="21.75" customHeight="1">
      <c r="A46" s="100"/>
      <c r="B46" s="103" t="s">
        <v>438</v>
      </c>
      <c r="C46" s="94"/>
      <c r="D46" s="106">
        <v>1</v>
      </c>
      <c r="E46" s="106">
        <v>148</v>
      </c>
      <c r="F46" s="106">
        <v>149</v>
      </c>
      <c r="G46" s="106"/>
      <c r="H46" s="106">
        <v>20</v>
      </c>
      <c r="I46" s="106">
        <v>4192</v>
      </c>
      <c r="J46" s="106">
        <v>4212</v>
      </c>
      <c r="K46" s="106">
        <v>539</v>
      </c>
      <c r="L46" s="126"/>
      <c r="N46" s="165"/>
      <c r="O46" s="163"/>
    </row>
    <row r="47" spans="1:15" ht="21.75" customHeight="1">
      <c r="A47" s="100"/>
      <c r="B47" s="103" t="s">
        <v>439</v>
      </c>
      <c r="C47" s="94"/>
      <c r="D47" s="106">
        <v>0</v>
      </c>
      <c r="E47" s="106">
        <v>434</v>
      </c>
      <c r="F47" s="106">
        <v>434</v>
      </c>
      <c r="G47" s="106"/>
      <c r="H47" s="106">
        <v>0</v>
      </c>
      <c r="I47" s="106">
        <v>7220</v>
      </c>
      <c r="J47" s="106">
        <v>7220</v>
      </c>
      <c r="K47" s="106">
        <v>854</v>
      </c>
      <c r="L47" s="92"/>
      <c r="N47" s="165"/>
      <c r="O47" s="163"/>
    </row>
    <row r="48" spans="1:15" ht="21.75" customHeight="1">
      <c r="A48" s="100"/>
      <c r="B48" s="103" t="s">
        <v>440</v>
      </c>
      <c r="D48" s="106">
        <v>0</v>
      </c>
      <c r="E48" s="106">
        <v>100</v>
      </c>
      <c r="F48" s="106">
        <v>100</v>
      </c>
      <c r="G48" s="106"/>
      <c r="H48" s="106">
        <v>0</v>
      </c>
      <c r="I48" s="106">
        <v>1682</v>
      </c>
      <c r="J48" s="106">
        <v>1682</v>
      </c>
      <c r="K48" s="106">
        <v>179</v>
      </c>
      <c r="L48" s="92"/>
      <c r="N48" s="165"/>
      <c r="O48" s="163"/>
    </row>
    <row r="49" spans="1:15" ht="21.75" customHeight="1">
      <c r="A49" s="100"/>
      <c r="B49" s="103" t="s">
        <v>441</v>
      </c>
      <c r="D49" s="106">
        <v>0</v>
      </c>
      <c r="E49" s="106">
        <v>455</v>
      </c>
      <c r="F49" s="106">
        <v>455</v>
      </c>
      <c r="G49" s="106"/>
      <c r="H49" s="106">
        <v>0</v>
      </c>
      <c r="I49" s="106">
        <v>9414</v>
      </c>
      <c r="J49" s="106">
        <v>9414</v>
      </c>
      <c r="K49" s="106">
        <v>1054</v>
      </c>
      <c r="L49" s="92"/>
      <c r="N49" s="165"/>
      <c r="O49" s="163"/>
    </row>
    <row r="50" spans="1:15" ht="21.75" customHeight="1">
      <c r="A50" s="100"/>
      <c r="B50" s="103" t="s">
        <v>442</v>
      </c>
      <c r="D50" s="106">
        <v>8</v>
      </c>
      <c r="E50" s="106">
        <v>2149</v>
      </c>
      <c r="F50" s="106">
        <v>2157</v>
      </c>
      <c r="G50" s="106"/>
      <c r="H50" s="106">
        <v>166</v>
      </c>
      <c r="I50" s="106">
        <v>37992</v>
      </c>
      <c r="J50" s="106">
        <v>38158</v>
      </c>
      <c r="K50" s="106">
        <v>4956</v>
      </c>
      <c r="L50" s="92"/>
      <c r="N50" s="165"/>
      <c r="O50" s="163"/>
    </row>
    <row r="51" spans="1:15" s="94" customFormat="1" ht="21.75" customHeight="1">
      <c r="A51" s="105"/>
      <c r="B51" s="101" t="s">
        <v>443</v>
      </c>
      <c r="C51" s="149">
        <f>SUM(C52:C60)</f>
        <v>0</v>
      </c>
      <c r="D51" s="149">
        <f>SUM(D52:D60)</f>
        <v>17</v>
      </c>
      <c r="E51" s="149">
        <f>SUM(E52:E60)</f>
        <v>5489</v>
      </c>
      <c r="F51" s="149">
        <f t="shared" ref="F51:K51" si="8">SUM(F52:F60)</f>
        <v>5506</v>
      </c>
      <c r="G51" s="149"/>
      <c r="H51" s="149">
        <f t="shared" si="8"/>
        <v>95</v>
      </c>
      <c r="I51" s="149">
        <f t="shared" si="8"/>
        <v>101228</v>
      </c>
      <c r="J51" s="149">
        <f t="shared" si="8"/>
        <v>101323</v>
      </c>
      <c r="K51" s="149">
        <f t="shared" si="8"/>
        <v>12341</v>
      </c>
      <c r="L51" s="125"/>
      <c r="N51" s="164"/>
      <c r="O51" s="163"/>
    </row>
    <row r="52" spans="1:15" ht="21.75" customHeight="1">
      <c r="A52" s="100"/>
      <c r="B52" s="103" t="s">
        <v>444</v>
      </c>
      <c r="D52" s="106">
        <v>0</v>
      </c>
      <c r="E52" s="106">
        <v>148</v>
      </c>
      <c r="F52" s="106">
        <v>148</v>
      </c>
      <c r="G52" s="106"/>
      <c r="H52" s="106">
        <v>0</v>
      </c>
      <c r="I52" s="106">
        <v>2244</v>
      </c>
      <c r="J52" s="106">
        <v>2244</v>
      </c>
      <c r="K52" s="106">
        <v>228</v>
      </c>
      <c r="L52" s="92"/>
      <c r="N52" s="165"/>
      <c r="O52" s="163"/>
    </row>
    <row r="53" spans="1:15" ht="21.75" customHeight="1">
      <c r="A53" s="100"/>
      <c r="B53" s="103" t="s">
        <v>445</v>
      </c>
      <c r="D53" s="106">
        <v>0</v>
      </c>
      <c r="E53" s="106">
        <v>371</v>
      </c>
      <c r="F53" s="106">
        <v>371</v>
      </c>
      <c r="G53" s="106"/>
      <c r="H53" s="106">
        <v>0</v>
      </c>
      <c r="I53" s="106">
        <v>5307</v>
      </c>
      <c r="J53" s="106">
        <v>5307</v>
      </c>
      <c r="K53" s="106">
        <v>604</v>
      </c>
      <c r="L53" s="92"/>
      <c r="N53" s="165"/>
      <c r="O53" s="163"/>
    </row>
    <row r="54" spans="1:15" ht="21.75" customHeight="1">
      <c r="A54" s="100"/>
      <c r="B54" s="103" t="s">
        <v>446</v>
      </c>
      <c r="D54" s="106">
        <v>14</v>
      </c>
      <c r="E54" s="106">
        <v>421</v>
      </c>
      <c r="F54" s="106">
        <v>435</v>
      </c>
      <c r="G54" s="106"/>
      <c r="H54" s="106">
        <v>89</v>
      </c>
      <c r="I54" s="106">
        <v>7483</v>
      </c>
      <c r="J54" s="106">
        <v>7572</v>
      </c>
      <c r="K54" s="106">
        <v>1074</v>
      </c>
      <c r="L54" s="92"/>
      <c r="N54" s="165"/>
      <c r="O54" s="163"/>
    </row>
    <row r="55" spans="1:15" ht="21.75" customHeight="1">
      <c r="A55" s="100"/>
      <c r="B55" s="103" t="s">
        <v>447</v>
      </c>
      <c r="C55" s="94"/>
      <c r="D55" s="106">
        <v>0</v>
      </c>
      <c r="E55" s="106">
        <v>467</v>
      </c>
      <c r="F55" s="106">
        <v>467</v>
      </c>
      <c r="G55" s="106"/>
      <c r="H55" s="106">
        <v>0</v>
      </c>
      <c r="I55" s="106">
        <v>9361</v>
      </c>
      <c r="J55" s="106">
        <v>9361</v>
      </c>
      <c r="K55" s="106">
        <v>1147</v>
      </c>
      <c r="L55" s="92"/>
      <c r="N55" s="165"/>
      <c r="O55" s="163"/>
    </row>
    <row r="56" spans="1:15" ht="21.75" customHeight="1">
      <c r="A56" s="100"/>
      <c r="B56" s="103" t="s">
        <v>448</v>
      </c>
      <c r="D56" s="106">
        <v>0</v>
      </c>
      <c r="E56" s="106">
        <v>1506</v>
      </c>
      <c r="F56" s="106">
        <v>1506</v>
      </c>
      <c r="G56" s="106"/>
      <c r="H56" s="106">
        <v>0</v>
      </c>
      <c r="I56" s="106">
        <v>25199</v>
      </c>
      <c r="J56" s="106">
        <v>25199</v>
      </c>
      <c r="K56" s="106">
        <v>3081</v>
      </c>
      <c r="L56" s="92"/>
      <c r="N56" s="165"/>
      <c r="O56" s="163"/>
    </row>
    <row r="57" spans="1:15" ht="21.75" customHeight="1">
      <c r="A57" s="100"/>
      <c r="B57" s="103" t="s">
        <v>449</v>
      </c>
      <c r="D57" s="106">
        <v>0</v>
      </c>
      <c r="E57" s="106">
        <v>1353</v>
      </c>
      <c r="F57" s="106">
        <v>1353</v>
      </c>
      <c r="G57" s="106"/>
      <c r="H57" s="106">
        <v>0</v>
      </c>
      <c r="I57" s="106">
        <v>29702</v>
      </c>
      <c r="J57" s="106">
        <v>29702</v>
      </c>
      <c r="K57" s="106">
        <v>3791</v>
      </c>
      <c r="L57" s="92"/>
      <c r="N57" s="165"/>
      <c r="O57" s="163"/>
    </row>
    <row r="58" spans="1:15" ht="21.75" customHeight="1">
      <c r="A58" s="100"/>
      <c r="B58" s="103" t="s">
        <v>450</v>
      </c>
      <c r="D58" s="106">
        <v>0</v>
      </c>
      <c r="E58" s="106">
        <v>227</v>
      </c>
      <c r="F58" s="106">
        <v>227</v>
      </c>
      <c r="G58" s="106"/>
      <c r="H58" s="106">
        <v>0</v>
      </c>
      <c r="I58" s="106">
        <v>4024</v>
      </c>
      <c r="J58" s="106">
        <v>4024</v>
      </c>
      <c r="K58" s="106">
        <v>456</v>
      </c>
      <c r="L58" s="92"/>
      <c r="N58" s="165"/>
      <c r="O58" s="163"/>
    </row>
    <row r="59" spans="1:15" ht="21.75" customHeight="1">
      <c r="A59" s="100"/>
      <c r="B59" s="103" t="s">
        <v>451</v>
      </c>
      <c r="D59" s="106">
        <v>0</v>
      </c>
      <c r="E59" s="106">
        <v>77</v>
      </c>
      <c r="F59" s="106">
        <v>77</v>
      </c>
      <c r="G59" s="106"/>
      <c r="H59" s="106">
        <v>0</v>
      </c>
      <c r="I59" s="106">
        <v>990</v>
      </c>
      <c r="J59" s="106">
        <v>990</v>
      </c>
      <c r="K59" s="106">
        <v>104</v>
      </c>
      <c r="L59" s="92"/>
      <c r="N59" s="165"/>
      <c r="O59" s="163"/>
    </row>
    <row r="60" spans="1:15" ht="21.75" customHeight="1">
      <c r="A60" s="100"/>
      <c r="B60" s="103" t="s">
        <v>452</v>
      </c>
      <c r="D60" s="106">
        <v>3</v>
      </c>
      <c r="E60" s="106">
        <v>919</v>
      </c>
      <c r="F60" s="106">
        <v>922</v>
      </c>
      <c r="G60" s="106"/>
      <c r="H60" s="106">
        <v>6</v>
      </c>
      <c r="I60" s="106">
        <v>16918</v>
      </c>
      <c r="J60" s="106">
        <v>16924</v>
      </c>
      <c r="K60" s="106">
        <v>1856</v>
      </c>
      <c r="L60" s="92"/>
      <c r="N60" s="165"/>
      <c r="O60" s="163"/>
    </row>
    <row r="61" spans="1:15" s="94" customFormat="1" ht="21.75" customHeight="1">
      <c r="A61" s="105"/>
      <c r="B61" s="101" t="s">
        <v>453</v>
      </c>
      <c r="D61" s="149">
        <f t="shared" ref="D61:K61" si="9">SUM(D62:D63)</f>
        <v>0</v>
      </c>
      <c r="E61" s="149">
        <f t="shared" si="9"/>
        <v>906</v>
      </c>
      <c r="F61" s="149">
        <f t="shared" si="9"/>
        <v>906</v>
      </c>
      <c r="G61" s="149"/>
      <c r="H61" s="149">
        <f t="shared" si="9"/>
        <v>0</v>
      </c>
      <c r="I61" s="149">
        <f t="shared" si="9"/>
        <v>21653</v>
      </c>
      <c r="J61" s="149">
        <f t="shared" si="9"/>
        <v>21653</v>
      </c>
      <c r="K61" s="149">
        <f t="shared" si="9"/>
        <v>2880</v>
      </c>
      <c r="L61" s="125"/>
      <c r="N61" s="164"/>
      <c r="O61" s="163"/>
    </row>
    <row r="62" spans="1:15" ht="21.75" customHeight="1">
      <c r="A62" s="100"/>
      <c r="B62" s="103" t="s">
        <v>454</v>
      </c>
      <c r="D62" s="106">
        <v>0</v>
      </c>
      <c r="E62" s="106">
        <v>663</v>
      </c>
      <c r="F62" s="106">
        <v>663</v>
      </c>
      <c r="G62" s="106"/>
      <c r="H62" s="106">
        <v>0</v>
      </c>
      <c r="I62" s="106">
        <v>16895</v>
      </c>
      <c r="J62" s="106">
        <v>16895</v>
      </c>
      <c r="K62" s="106">
        <v>2178</v>
      </c>
      <c r="L62" s="92"/>
      <c r="N62" s="165"/>
      <c r="O62" s="163"/>
    </row>
    <row r="63" spans="1:15" ht="21.75" customHeight="1">
      <c r="A63" s="100"/>
      <c r="B63" s="103" t="s">
        <v>455</v>
      </c>
      <c r="D63" s="106">
        <v>0</v>
      </c>
      <c r="E63" s="106">
        <v>243</v>
      </c>
      <c r="F63" s="106">
        <v>243</v>
      </c>
      <c r="G63" s="106"/>
      <c r="H63" s="106">
        <v>0</v>
      </c>
      <c r="I63" s="106">
        <v>4758</v>
      </c>
      <c r="J63" s="106">
        <v>4758</v>
      </c>
      <c r="K63" s="106">
        <v>702</v>
      </c>
      <c r="L63" s="92"/>
      <c r="N63" s="165"/>
      <c r="O63" s="163"/>
    </row>
    <row r="64" spans="1:15" s="94" customFormat="1" ht="21.75" customHeight="1">
      <c r="A64" s="105"/>
      <c r="B64" s="101" t="s">
        <v>456</v>
      </c>
      <c r="D64" s="149">
        <f t="shared" ref="D64:K64" si="10">SUM(D65:D71)</f>
        <v>1</v>
      </c>
      <c r="E64" s="149">
        <f t="shared" si="10"/>
        <v>1737</v>
      </c>
      <c r="F64" s="149">
        <f t="shared" si="10"/>
        <v>1738</v>
      </c>
      <c r="G64" s="149"/>
      <c r="H64" s="149">
        <f t="shared" si="10"/>
        <v>11</v>
      </c>
      <c r="I64" s="149">
        <f t="shared" si="10"/>
        <v>33431</v>
      </c>
      <c r="J64" s="149">
        <f t="shared" si="10"/>
        <v>33442</v>
      </c>
      <c r="K64" s="149">
        <f t="shared" si="10"/>
        <v>4532</v>
      </c>
      <c r="L64" s="125"/>
      <c r="N64" s="164"/>
      <c r="O64" s="163"/>
    </row>
    <row r="65" spans="1:15" ht="21.75" customHeight="1">
      <c r="A65" s="100"/>
      <c r="B65" s="103" t="s">
        <v>457</v>
      </c>
      <c r="D65" s="106">
        <v>0</v>
      </c>
      <c r="E65" s="106">
        <v>178</v>
      </c>
      <c r="F65" s="106">
        <v>178</v>
      </c>
      <c r="G65" s="106"/>
      <c r="H65" s="106">
        <v>0</v>
      </c>
      <c r="I65" s="106">
        <v>3077</v>
      </c>
      <c r="J65" s="106">
        <v>3077</v>
      </c>
      <c r="K65" s="106">
        <v>477</v>
      </c>
      <c r="L65" s="92"/>
      <c r="N65" s="165"/>
      <c r="O65" s="163"/>
    </row>
    <row r="66" spans="1:15" ht="21.75" customHeight="1">
      <c r="A66" s="100"/>
      <c r="B66" s="103" t="s">
        <v>458</v>
      </c>
      <c r="D66" s="106">
        <v>0</v>
      </c>
      <c r="E66" s="106">
        <v>18</v>
      </c>
      <c r="F66" s="106">
        <v>18</v>
      </c>
      <c r="G66" s="106"/>
      <c r="H66" s="106">
        <v>0</v>
      </c>
      <c r="I66" s="106">
        <v>192</v>
      </c>
      <c r="J66" s="106">
        <v>192</v>
      </c>
      <c r="K66" s="106">
        <v>22</v>
      </c>
      <c r="L66" s="92"/>
      <c r="N66" s="165"/>
      <c r="O66" s="163"/>
    </row>
    <row r="67" spans="1:15" ht="21.75" customHeight="1">
      <c r="A67" s="100"/>
      <c r="B67" s="103" t="s">
        <v>459</v>
      </c>
      <c r="D67" s="106">
        <v>0</v>
      </c>
      <c r="E67" s="106">
        <v>198</v>
      </c>
      <c r="F67" s="106">
        <v>198</v>
      </c>
      <c r="G67" s="106"/>
      <c r="H67" s="106">
        <v>0</v>
      </c>
      <c r="I67" s="106">
        <v>3607</v>
      </c>
      <c r="J67" s="106">
        <v>3607</v>
      </c>
      <c r="K67" s="106">
        <v>480</v>
      </c>
      <c r="L67" s="92"/>
      <c r="N67" s="165"/>
      <c r="O67" s="163"/>
    </row>
    <row r="68" spans="1:15" ht="7.5" customHeight="1">
      <c r="A68" s="100"/>
      <c r="B68" s="103"/>
      <c r="C68" s="63"/>
      <c r="D68" s="106"/>
      <c r="E68" s="106"/>
      <c r="F68" s="106"/>
      <c r="G68" s="106"/>
      <c r="H68" s="106"/>
      <c r="I68" s="107"/>
      <c r="L68" s="92"/>
    </row>
    <row r="69" spans="1:15" ht="21.75" customHeight="1">
      <c r="A69" s="100"/>
      <c r="B69" s="103" t="s">
        <v>461</v>
      </c>
      <c r="C69" s="166"/>
      <c r="D69" s="167">
        <v>1</v>
      </c>
      <c r="E69" s="167">
        <v>5</v>
      </c>
      <c r="F69" s="167">
        <v>6</v>
      </c>
      <c r="G69" s="167"/>
      <c r="H69" s="167">
        <v>11</v>
      </c>
      <c r="I69" s="167">
        <v>62</v>
      </c>
      <c r="J69" s="167">
        <v>73</v>
      </c>
      <c r="K69" s="167">
        <v>12</v>
      </c>
      <c r="L69" s="92"/>
      <c r="N69" s="165"/>
      <c r="O69" s="163"/>
    </row>
    <row r="70" spans="1:15" ht="21.75" customHeight="1">
      <c r="A70" s="100"/>
      <c r="B70" s="103" t="s">
        <v>460</v>
      </c>
      <c r="D70" s="106">
        <v>0</v>
      </c>
      <c r="E70" s="106">
        <v>145</v>
      </c>
      <c r="F70" s="106">
        <v>145</v>
      </c>
      <c r="G70" s="106"/>
      <c r="H70" s="106">
        <v>0</v>
      </c>
      <c r="I70" s="106">
        <v>2969</v>
      </c>
      <c r="J70" s="106">
        <v>2969</v>
      </c>
      <c r="K70" s="106">
        <v>381</v>
      </c>
      <c r="L70" s="92"/>
      <c r="N70" s="165"/>
      <c r="O70" s="163"/>
    </row>
    <row r="71" spans="1:15" ht="21.75" customHeight="1">
      <c r="A71" s="100"/>
      <c r="B71" s="103" t="s">
        <v>462</v>
      </c>
      <c r="D71" s="106">
        <v>0</v>
      </c>
      <c r="E71" s="106">
        <v>1193</v>
      </c>
      <c r="F71" s="106">
        <v>1193</v>
      </c>
      <c r="G71" s="106"/>
      <c r="H71" s="106">
        <v>0</v>
      </c>
      <c r="I71" s="106">
        <v>23524</v>
      </c>
      <c r="J71" s="106">
        <v>23524</v>
      </c>
      <c r="K71" s="106">
        <v>3160</v>
      </c>
      <c r="L71" s="92"/>
      <c r="N71" s="165"/>
      <c r="O71" s="163"/>
    </row>
    <row r="72" spans="1:15" s="94" customFormat="1" ht="21.75" customHeight="1">
      <c r="A72" s="105"/>
      <c r="B72" s="101" t="s">
        <v>463</v>
      </c>
      <c r="D72" s="149">
        <f t="shared" ref="D72:K72" si="11">SUM(D73:D79)</f>
        <v>0</v>
      </c>
      <c r="E72" s="149">
        <f t="shared" si="11"/>
        <v>3775</v>
      </c>
      <c r="F72" s="149">
        <f t="shared" si="11"/>
        <v>3775</v>
      </c>
      <c r="G72" s="149"/>
      <c r="H72" s="149">
        <f t="shared" si="11"/>
        <v>0</v>
      </c>
      <c r="I72" s="149">
        <f t="shared" si="11"/>
        <v>80519</v>
      </c>
      <c r="J72" s="149">
        <f t="shared" si="11"/>
        <v>80519</v>
      </c>
      <c r="K72" s="149">
        <f t="shared" si="11"/>
        <v>12780</v>
      </c>
      <c r="L72" s="125"/>
      <c r="N72" s="164"/>
      <c r="O72" s="163"/>
    </row>
    <row r="73" spans="1:15" ht="21.75" customHeight="1">
      <c r="A73" s="100"/>
      <c r="B73" s="103" t="s">
        <v>464</v>
      </c>
      <c r="D73" s="106">
        <v>0</v>
      </c>
      <c r="E73" s="106">
        <v>880</v>
      </c>
      <c r="F73" s="106">
        <v>880</v>
      </c>
      <c r="G73" s="106"/>
      <c r="H73" s="106">
        <v>0</v>
      </c>
      <c r="I73" s="106">
        <v>28756</v>
      </c>
      <c r="J73" s="106">
        <v>28756</v>
      </c>
      <c r="K73" s="106">
        <v>6139</v>
      </c>
      <c r="L73" s="92"/>
      <c r="N73" s="165"/>
      <c r="O73" s="163"/>
    </row>
    <row r="74" spans="1:15" ht="21.75" customHeight="1">
      <c r="A74" s="100"/>
      <c r="B74" s="103" t="s">
        <v>465</v>
      </c>
      <c r="C74" s="94"/>
      <c r="D74" s="106">
        <v>0</v>
      </c>
      <c r="E74" s="106">
        <v>205</v>
      </c>
      <c r="F74" s="106">
        <v>205</v>
      </c>
      <c r="G74" s="106"/>
      <c r="H74" s="106">
        <v>0</v>
      </c>
      <c r="I74" s="106">
        <v>3172</v>
      </c>
      <c r="J74" s="106">
        <v>3172</v>
      </c>
      <c r="K74" s="106">
        <v>411</v>
      </c>
      <c r="L74" s="92"/>
      <c r="N74" s="165"/>
      <c r="O74" s="163"/>
    </row>
    <row r="75" spans="1:15" ht="21.75" customHeight="1">
      <c r="A75" s="100"/>
      <c r="B75" s="103" t="s">
        <v>466</v>
      </c>
      <c r="D75" s="106">
        <v>0</v>
      </c>
      <c r="E75" s="106">
        <v>1610</v>
      </c>
      <c r="F75" s="106">
        <v>1610</v>
      </c>
      <c r="G75" s="106"/>
      <c r="H75" s="106">
        <v>0</v>
      </c>
      <c r="I75" s="106">
        <v>29436</v>
      </c>
      <c r="J75" s="106">
        <v>29436</v>
      </c>
      <c r="K75" s="106">
        <v>3744</v>
      </c>
      <c r="L75" s="92"/>
      <c r="N75" s="165"/>
      <c r="O75" s="163"/>
    </row>
    <row r="76" spans="1:15" ht="21.75" customHeight="1">
      <c r="A76" s="100"/>
      <c r="B76" s="103" t="s">
        <v>467</v>
      </c>
      <c r="D76" s="106">
        <v>0</v>
      </c>
      <c r="E76" s="106">
        <v>511</v>
      </c>
      <c r="F76" s="106">
        <v>511</v>
      </c>
      <c r="G76" s="106"/>
      <c r="H76" s="106">
        <v>0</v>
      </c>
      <c r="I76" s="106">
        <v>8779</v>
      </c>
      <c r="J76" s="106">
        <v>8779</v>
      </c>
      <c r="K76" s="106">
        <v>1068</v>
      </c>
      <c r="L76" s="92"/>
      <c r="N76" s="165"/>
      <c r="O76" s="163"/>
    </row>
    <row r="77" spans="1:15" ht="21.75" customHeight="1">
      <c r="A77" s="100"/>
      <c r="B77" s="103" t="s">
        <v>468</v>
      </c>
      <c r="D77" s="106">
        <v>0</v>
      </c>
      <c r="E77" s="106">
        <v>463</v>
      </c>
      <c r="F77" s="106">
        <v>463</v>
      </c>
      <c r="G77" s="106"/>
      <c r="H77" s="106">
        <v>0</v>
      </c>
      <c r="I77" s="106">
        <v>8774</v>
      </c>
      <c r="J77" s="106">
        <v>8774</v>
      </c>
      <c r="K77" s="106">
        <v>1215</v>
      </c>
      <c r="L77" s="92"/>
      <c r="N77" s="165"/>
      <c r="O77" s="163"/>
    </row>
    <row r="78" spans="1:15" ht="21.75" customHeight="1">
      <c r="A78" s="100"/>
      <c r="B78" s="103" t="s">
        <v>469</v>
      </c>
      <c r="D78" s="106">
        <v>0</v>
      </c>
      <c r="E78" s="106">
        <v>95</v>
      </c>
      <c r="F78" s="106">
        <v>95</v>
      </c>
      <c r="G78" s="106"/>
      <c r="H78" s="106">
        <v>0</v>
      </c>
      <c r="I78" s="106">
        <v>1479</v>
      </c>
      <c r="J78" s="106">
        <v>1479</v>
      </c>
      <c r="K78" s="106">
        <v>190</v>
      </c>
      <c r="L78" s="92"/>
      <c r="N78" s="165"/>
      <c r="O78" s="163"/>
    </row>
    <row r="79" spans="1:15" ht="21.75" customHeight="1">
      <c r="A79" s="105"/>
      <c r="B79" s="103" t="s">
        <v>470</v>
      </c>
      <c r="C79" s="94"/>
      <c r="D79" s="106">
        <v>0</v>
      </c>
      <c r="E79" s="106">
        <v>11</v>
      </c>
      <c r="F79" s="106">
        <v>11</v>
      </c>
      <c r="G79" s="106"/>
      <c r="H79" s="106">
        <v>0</v>
      </c>
      <c r="I79" s="106">
        <v>123</v>
      </c>
      <c r="J79" s="106">
        <v>123</v>
      </c>
      <c r="K79" s="106">
        <v>13</v>
      </c>
      <c r="L79" s="126"/>
      <c r="N79" s="165"/>
      <c r="O79" s="163"/>
    </row>
    <row r="80" spans="1:15" s="94" customFormat="1" ht="21.75" customHeight="1">
      <c r="A80" s="105"/>
      <c r="B80" s="101" t="s">
        <v>471</v>
      </c>
      <c r="D80" s="149">
        <f t="shared" ref="D80:K80" si="12">SUM(D81)</f>
        <v>0</v>
      </c>
      <c r="E80" s="149">
        <f t="shared" si="12"/>
        <v>1084</v>
      </c>
      <c r="F80" s="149">
        <f t="shared" si="12"/>
        <v>1084</v>
      </c>
      <c r="G80" s="149"/>
      <c r="H80" s="149">
        <f t="shared" si="12"/>
        <v>0</v>
      </c>
      <c r="I80" s="149">
        <f t="shared" si="12"/>
        <v>17275</v>
      </c>
      <c r="J80" s="149">
        <f t="shared" si="12"/>
        <v>17275</v>
      </c>
      <c r="K80" s="149">
        <f t="shared" si="12"/>
        <v>2169</v>
      </c>
      <c r="L80" s="125"/>
      <c r="N80" s="164"/>
      <c r="O80" s="163"/>
    </row>
    <row r="81" spans="1:15" ht="21.75" customHeight="1">
      <c r="A81" s="100"/>
      <c r="B81" s="103" t="s">
        <v>472</v>
      </c>
      <c r="D81" s="106">
        <v>0</v>
      </c>
      <c r="E81" s="106">
        <v>1084</v>
      </c>
      <c r="F81" s="106">
        <v>1084</v>
      </c>
      <c r="G81" s="106"/>
      <c r="H81" s="106">
        <v>0</v>
      </c>
      <c r="I81" s="106">
        <v>17275</v>
      </c>
      <c r="J81" s="106">
        <v>17275</v>
      </c>
      <c r="K81" s="106">
        <v>2169</v>
      </c>
      <c r="L81" s="92"/>
      <c r="N81" s="165"/>
      <c r="O81" s="163"/>
    </row>
    <row r="82" spans="1:15" s="94" customFormat="1" ht="21.75" customHeight="1">
      <c r="A82" s="105"/>
      <c r="B82" s="101">
        <v>47</v>
      </c>
      <c r="D82" s="149">
        <f t="shared" ref="D82:K82" si="13">D83+D86+D94+D96+D100+D106+D112+D122+D126</f>
        <v>2039</v>
      </c>
      <c r="E82" s="149">
        <f t="shared" si="13"/>
        <v>34030</v>
      </c>
      <c r="F82" s="149">
        <f t="shared" si="13"/>
        <v>36069</v>
      </c>
      <c r="G82" s="149"/>
      <c r="H82" s="149">
        <f t="shared" si="13"/>
        <v>20933</v>
      </c>
      <c r="I82" s="149">
        <f t="shared" si="13"/>
        <v>462588</v>
      </c>
      <c r="J82" s="149">
        <f t="shared" si="13"/>
        <v>483521</v>
      </c>
      <c r="K82" s="149">
        <f t="shared" si="13"/>
        <v>60560</v>
      </c>
      <c r="L82" s="125"/>
      <c r="N82" s="164"/>
      <c r="O82" s="163"/>
    </row>
    <row r="83" spans="1:15" s="94" customFormat="1" ht="21.75" customHeight="1">
      <c r="A83" s="105"/>
      <c r="B83" s="101" t="s">
        <v>473</v>
      </c>
      <c r="D83" s="149">
        <f t="shared" ref="D83:K83" si="14">D84+D85</f>
        <v>369</v>
      </c>
      <c r="E83" s="149">
        <f t="shared" si="14"/>
        <v>12408</v>
      </c>
      <c r="F83" s="149">
        <f t="shared" si="14"/>
        <v>12777</v>
      </c>
      <c r="G83" s="149"/>
      <c r="H83" s="149">
        <f t="shared" si="14"/>
        <v>4184</v>
      </c>
      <c r="I83" s="149">
        <f t="shared" si="14"/>
        <v>167180</v>
      </c>
      <c r="J83" s="149">
        <f t="shared" si="14"/>
        <v>171364</v>
      </c>
      <c r="K83" s="149">
        <f t="shared" si="14"/>
        <v>20557</v>
      </c>
      <c r="L83" s="125"/>
      <c r="N83" s="164"/>
      <c r="O83" s="163"/>
    </row>
    <row r="84" spans="1:15" ht="21.75" customHeight="1">
      <c r="A84" s="100"/>
      <c r="B84" s="103" t="s">
        <v>474</v>
      </c>
      <c r="D84" s="106">
        <v>369</v>
      </c>
      <c r="E84" s="106">
        <v>10982</v>
      </c>
      <c r="F84" s="106">
        <v>11351</v>
      </c>
      <c r="G84" s="106"/>
      <c r="H84" s="106">
        <v>4184</v>
      </c>
      <c r="I84" s="106">
        <v>147933</v>
      </c>
      <c r="J84" s="106">
        <v>152117</v>
      </c>
      <c r="K84" s="106">
        <v>18674</v>
      </c>
      <c r="L84" s="92"/>
      <c r="N84" s="165"/>
      <c r="O84" s="163"/>
    </row>
    <row r="85" spans="1:15" ht="21.75" customHeight="1">
      <c r="A85" s="100"/>
      <c r="B85" s="103" t="s">
        <v>475</v>
      </c>
      <c r="C85" s="94"/>
      <c r="D85" s="106">
        <v>0</v>
      </c>
      <c r="E85" s="106">
        <v>1426</v>
      </c>
      <c r="F85" s="106">
        <v>1426</v>
      </c>
      <c r="G85" s="106"/>
      <c r="H85" s="106">
        <v>0</v>
      </c>
      <c r="I85" s="106">
        <v>19247</v>
      </c>
      <c r="J85" s="106">
        <v>19247</v>
      </c>
      <c r="K85" s="106">
        <v>1883</v>
      </c>
      <c r="L85" s="126"/>
      <c r="N85" s="165"/>
      <c r="O85" s="163"/>
    </row>
    <row r="86" spans="1:15" s="94" customFormat="1" ht="21.75" customHeight="1">
      <c r="A86" s="105"/>
      <c r="B86" s="101" t="s">
        <v>476</v>
      </c>
      <c r="D86" s="149">
        <f t="shared" ref="D86:K86" si="15">D87+D88+D89+D90+D91+D92+D93</f>
        <v>168</v>
      </c>
      <c r="E86" s="149">
        <f t="shared" si="15"/>
        <v>2057</v>
      </c>
      <c r="F86" s="149">
        <f t="shared" si="15"/>
        <v>2225</v>
      </c>
      <c r="G86" s="149"/>
      <c r="H86" s="149">
        <f t="shared" si="15"/>
        <v>2523</v>
      </c>
      <c r="I86" s="149">
        <f t="shared" si="15"/>
        <v>26956</v>
      </c>
      <c r="J86" s="149">
        <f t="shared" si="15"/>
        <v>29479</v>
      </c>
      <c r="K86" s="149">
        <f t="shared" si="15"/>
        <v>3929</v>
      </c>
      <c r="L86" s="125"/>
      <c r="N86" s="164"/>
      <c r="O86" s="163"/>
    </row>
    <row r="87" spans="1:15" ht="21.75" customHeight="1">
      <c r="A87" s="100"/>
      <c r="B87" s="103" t="s">
        <v>477</v>
      </c>
      <c r="D87" s="106">
        <v>39</v>
      </c>
      <c r="E87" s="106">
        <v>677</v>
      </c>
      <c r="F87" s="106">
        <v>716</v>
      </c>
      <c r="G87" s="106"/>
      <c r="H87" s="106">
        <v>535</v>
      </c>
      <c r="I87" s="106">
        <v>7434</v>
      </c>
      <c r="J87" s="106">
        <v>7969</v>
      </c>
      <c r="K87" s="106">
        <v>1244</v>
      </c>
      <c r="L87" s="92"/>
      <c r="N87" s="165"/>
      <c r="O87" s="163"/>
    </row>
    <row r="88" spans="1:15" ht="21.75" customHeight="1">
      <c r="A88" s="100"/>
      <c r="B88" s="103" t="s">
        <v>478</v>
      </c>
      <c r="D88" s="106">
        <v>101</v>
      </c>
      <c r="E88" s="106">
        <v>654</v>
      </c>
      <c r="F88" s="106">
        <v>755</v>
      </c>
      <c r="G88" s="106"/>
      <c r="H88" s="106">
        <v>1539</v>
      </c>
      <c r="I88" s="106">
        <v>10313</v>
      </c>
      <c r="J88" s="106">
        <v>11852</v>
      </c>
      <c r="K88" s="106">
        <v>1432</v>
      </c>
      <c r="L88" s="92"/>
      <c r="N88" s="165"/>
      <c r="O88" s="163"/>
    </row>
    <row r="89" spans="1:15" ht="21.75" customHeight="1">
      <c r="A89" s="100"/>
      <c r="B89" s="103" t="s">
        <v>479</v>
      </c>
      <c r="C89" s="94"/>
      <c r="D89" s="106">
        <v>20</v>
      </c>
      <c r="E89" s="106">
        <v>354</v>
      </c>
      <c r="F89" s="106">
        <v>374</v>
      </c>
      <c r="G89" s="106"/>
      <c r="H89" s="106">
        <v>248</v>
      </c>
      <c r="I89" s="106">
        <v>4617</v>
      </c>
      <c r="J89" s="106">
        <v>4865</v>
      </c>
      <c r="K89" s="106">
        <v>639</v>
      </c>
      <c r="L89" s="92"/>
      <c r="N89" s="165"/>
      <c r="O89" s="163"/>
    </row>
    <row r="90" spans="1:15" ht="21.75" customHeight="1">
      <c r="A90" s="100"/>
      <c r="B90" s="103" t="s">
        <v>480</v>
      </c>
      <c r="D90" s="106">
        <v>0</v>
      </c>
      <c r="E90" s="106">
        <v>142</v>
      </c>
      <c r="F90" s="106">
        <v>142</v>
      </c>
      <c r="G90" s="106"/>
      <c r="H90" s="106">
        <v>0</v>
      </c>
      <c r="I90" s="106">
        <v>1764</v>
      </c>
      <c r="J90" s="106">
        <v>1764</v>
      </c>
      <c r="K90" s="106">
        <v>240</v>
      </c>
      <c r="L90" s="92"/>
      <c r="N90" s="165"/>
      <c r="O90" s="163"/>
    </row>
    <row r="91" spans="1:15" ht="21.75" customHeight="1">
      <c r="A91" s="100"/>
      <c r="B91" s="103" t="s">
        <v>481</v>
      </c>
      <c r="D91" s="106">
        <v>0</v>
      </c>
      <c r="E91" s="106">
        <v>80</v>
      </c>
      <c r="F91" s="106">
        <v>80</v>
      </c>
      <c r="G91" s="106"/>
      <c r="H91" s="106">
        <v>0</v>
      </c>
      <c r="I91" s="106">
        <v>928</v>
      </c>
      <c r="J91" s="106">
        <v>928</v>
      </c>
      <c r="K91" s="106">
        <v>101</v>
      </c>
      <c r="L91" s="92"/>
      <c r="N91" s="165"/>
      <c r="O91" s="163"/>
    </row>
    <row r="92" spans="1:15" ht="21.75" customHeight="1">
      <c r="A92" s="100"/>
      <c r="B92" s="103" t="s">
        <v>482</v>
      </c>
      <c r="D92" s="106">
        <v>2</v>
      </c>
      <c r="E92" s="106">
        <v>10</v>
      </c>
      <c r="F92" s="106">
        <v>12</v>
      </c>
      <c r="G92" s="106"/>
      <c r="H92" s="106">
        <v>27</v>
      </c>
      <c r="I92" s="106">
        <v>104</v>
      </c>
      <c r="J92" s="106">
        <v>131</v>
      </c>
      <c r="K92" s="106">
        <v>15</v>
      </c>
      <c r="L92" s="92"/>
      <c r="N92" s="165"/>
      <c r="O92" s="163"/>
    </row>
    <row r="93" spans="1:15" ht="21.75" customHeight="1">
      <c r="A93" s="100"/>
      <c r="B93" s="103" t="s">
        <v>483</v>
      </c>
      <c r="C93" s="94"/>
      <c r="D93" s="106">
        <v>6</v>
      </c>
      <c r="E93" s="106">
        <v>140</v>
      </c>
      <c r="F93" s="106">
        <v>146</v>
      </c>
      <c r="G93" s="106"/>
      <c r="H93" s="106">
        <v>174</v>
      </c>
      <c r="I93" s="106">
        <v>1796</v>
      </c>
      <c r="J93" s="106">
        <v>1970</v>
      </c>
      <c r="K93" s="106">
        <v>258</v>
      </c>
      <c r="L93" s="92"/>
      <c r="N93" s="165"/>
      <c r="O93" s="163"/>
    </row>
    <row r="94" spans="1:15" s="94" customFormat="1" ht="21.75" customHeight="1">
      <c r="A94" s="105"/>
      <c r="B94" s="101" t="s">
        <v>484</v>
      </c>
      <c r="D94" s="149">
        <f t="shared" ref="D94:K94" si="16">D95</f>
        <v>53</v>
      </c>
      <c r="E94" s="149">
        <f t="shared" si="16"/>
        <v>1331</v>
      </c>
      <c r="F94" s="149">
        <f t="shared" si="16"/>
        <v>1384</v>
      </c>
      <c r="G94" s="149"/>
      <c r="H94" s="149">
        <f t="shared" si="16"/>
        <v>1136</v>
      </c>
      <c r="I94" s="149">
        <f t="shared" si="16"/>
        <v>18034</v>
      </c>
      <c r="J94" s="149">
        <f t="shared" si="16"/>
        <v>19170</v>
      </c>
      <c r="K94" s="149">
        <f t="shared" si="16"/>
        <v>2097</v>
      </c>
      <c r="L94" s="125"/>
      <c r="N94" s="164"/>
      <c r="O94" s="163"/>
    </row>
    <row r="95" spans="1:15" ht="21.75" customHeight="1">
      <c r="A95" s="100"/>
      <c r="B95" s="103" t="s">
        <v>485</v>
      </c>
      <c r="D95" s="106">
        <v>53</v>
      </c>
      <c r="E95" s="106">
        <v>1331</v>
      </c>
      <c r="F95" s="106">
        <v>1384</v>
      </c>
      <c r="G95" s="106"/>
      <c r="H95" s="106">
        <v>1136</v>
      </c>
      <c r="I95" s="106">
        <v>18034</v>
      </c>
      <c r="J95" s="106">
        <v>19170</v>
      </c>
      <c r="K95" s="106">
        <v>2097</v>
      </c>
      <c r="L95" s="92"/>
      <c r="N95" s="165"/>
      <c r="O95" s="163"/>
    </row>
    <row r="96" spans="1:15" s="94" customFormat="1" ht="21.75" customHeight="1">
      <c r="A96" s="105"/>
      <c r="B96" s="101" t="s">
        <v>486</v>
      </c>
      <c r="D96" s="149">
        <f t="shared" ref="D96:K96" si="17">D97+D98+D99</f>
        <v>0</v>
      </c>
      <c r="E96" s="149">
        <f t="shared" si="17"/>
        <v>1515</v>
      </c>
      <c r="F96" s="149">
        <f t="shared" si="17"/>
        <v>1515</v>
      </c>
      <c r="G96" s="149"/>
      <c r="H96" s="149">
        <f t="shared" si="17"/>
        <v>0</v>
      </c>
      <c r="I96" s="149">
        <f t="shared" si="17"/>
        <v>23026</v>
      </c>
      <c r="J96" s="149">
        <f t="shared" si="17"/>
        <v>23026</v>
      </c>
      <c r="K96" s="149">
        <f t="shared" si="17"/>
        <v>2952</v>
      </c>
      <c r="L96" s="125"/>
      <c r="N96" s="164"/>
      <c r="O96" s="163"/>
    </row>
    <row r="97" spans="1:15" ht="21.75" customHeight="1">
      <c r="A97" s="100"/>
      <c r="B97" s="103" t="s">
        <v>487</v>
      </c>
      <c r="C97" s="94"/>
      <c r="D97" s="106">
        <v>0</v>
      </c>
      <c r="E97" s="106">
        <v>691</v>
      </c>
      <c r="F97" s="106">
        <v>691</v>
      </c>
      <c r="G97" s="106"/>
      <c r="H97" s="106">
        <v>0</v>
      </c>
      <c r="I97" s="106">
        <v>11677</v>
      </c>
      <c r="J97" s="106">
        <v>11677</v>
      </c>
      <c r="K97" s="106">
        <v>1550</v>
      </c>
      <c r="L97" s="92"/>
      <c r="N97" s="165"/>
      <c r="O97" s="163"/>
    </row>
    <row r="98" spans="1:15" ht="21.75" customHeight="1">
      <c r="A98" s="100"/>
      <c r="B98" s="103" t="s">
        <v>488</v>
      </c>
      <c r="D98" s="106">
        <v>0</v>
      </c>
      <c r="E98" s="106">
        <v>557</v>
      </c>
      <c r="F98" s="106">
        <v>557</v>
      </c>
      <c r="G98" s="106"/>
      <c r="H98" s="106">
        <v>0</v>
      </c>
      <c r="I98" s="106">
        <v>8225</v>
      </c>
      <c r="J98" s="106">
        <v>8225</v>
      </c>
      <c r="K98" s="106">
        <v>1031</v>
      </c>
      <c r="L98" s="92"/>
      <c r="N98" s="165"/>
      <c r="O98" s="163"/>
    </row>
    <row r="99" spans="1:15" ht="21.75" customHeight="1">
      <c r="A99" s="100"/>
      <c r="B99" s="103" t="s">
        <v>489</v>
      </c>
      <c r="D99" s="106">
        <v>0</v>
      </c>
      <c r="E99" s="106">
        <v>267</v>
      </c>
      <c r="F99" s="106">
        <v>267</v>
      </c>
      <c r="G99" s="106"/>
      <c r="H99" s="106">
        <v>0</v>
      </c>
      <c r="I99" s="106">
        <v>3124</v>
      </c>
      <c r="J99" s="106">
        <v>3124</v>
      </c>
      <c r="K99" s="106">
        <v>371</v>
      </c>
      <c r="L99" s="92"/>
      <c r="N99" s="165"/>
      <c r="O99" s="163"/>
    </row>
    <row r="100" spans="1:15" s="94" customFormat="1" ht="21.75" customHeight="1">
      <c r="A100" s="105"/>
      <c r="B100" s="101" t="s">
        <v>490</v>
      </c>
      <c r="D100" s="149">
        <f t="shared" ref="D100:K100" si="18">D101+D102+D103+D104+D105</f>
        <v>115</v>
      </c>
      <c r="E100" s="149">
        <f t="shared" si="18"/>
        <v>4452</v>
      </c>
      <c r="F100" s="149">
        <f t="shared" si="18"/>
        <v>4567</v>
      </c>
      <c r="G100" s="149"/>
      <c r="H100" s="149">
        <f t="shared" si="18"/>
        <v>1017</v>
      </c>
      <c r="I100" s="149">
        <f t="shared" si="18"/>
        <v>63676</v>
      </c>
      <c r="J100" s="149">
        <f t="shared" si="18"/>
        <v>64693</v>
      </c>
      <c r="K100" s="149">
        <f t="shared" si="18"/>
        <v>8470</v>
      </c>
      <c r="L100" s="125"/>
      <c r="N100" s="164"/>
      <c r="O100" s="163"/>
    </row>
    <row r="101" spans="1:15" ht="21.75" customHeight="1">
      <c r="A101" s="100"/>
      <c r="B101" s="103" t="s">
        <v>491</v>
      </c>
      <c r="C101" s="94"/>
      <c r="D101" s="106">
        <v>54</v>
      </c>
      <c r="E101" s="106">
        <v>163</v>
      </c>
      <c r="F101" s="106">
        <v>217</v>
      </c>
      <c r="G101" s="106"/>
      <c r="H101" s="106">
        <v>474</v>
      </c>
      <c r="I101" s="106">
        <v>1531</v>
      </c>
      <c r="J101" s="106">
        <v>2005</v>
      </c>
      <c r="K101" s="106">
        <v>229</v>
      </c>
      <c r="L101" s="92"/>
      <c r="N101" s="165"/>
      <c r="O101" s="163"/>
    </row>
    <row r="102" spans="1:15" ht="21.75" customHeight="1">
      <c r="A102" s="100"/>
      <c r="B102" s="103" t="s">
        <v>492</v>
      </c>
      <c r="D102" s="106">
        <v>15</v>
      </c>
      <c r="E102" s="106">
        <v>1479</v>
      </c>
      <c r="F102" s="106">
        <v>1494</v>
      </c>
      <c r="G102" s="106"/>
      <c r="H102" s="106">
        <v>313</v>
      </c>
      <c r="I102" s="106">
        <v>21036</v>
      </c>
      <c r="J102" s="106">
        <v>21349</v>
      </c>
      <c r="K102" s="106">
        <v>2885</v>
      </c>
      <c r="L102" s="92"/>
      <c r="N102" s="165"/>
      <c r="O102" s="163"/>
    </row>
    <row r="103" spans="1:15" ht="21.75" customHeight="1">
      <c r="A103" s="100"/>
      <c r="B103" s="103" t="s">
        <v>493</v>
      </c>
      <c r="D103" s="106">
        <v>0</v>
      </c>
      <c r="E103" s="106">
        <v>221</v>
      </c>
      <c r="F103" s="106">
        <v>221</v>
      </c>
      <c r="G103" s="106"/>
      <c r="H103" s="106">
        <v>0</v>
      </c>
      <c r="I103" s="106">
        <v>2373</v>
      </c>
      <c r="J103" s="106">
        <v>2373</v>
      </c>
      <c r="K103" s="106">
        <v>290</v>
      </c>
      <c r="L103" s="92"/>
      <c r="N103" s="165"/>
      <c r="O103" s="163"/>
    </row>
    <row r="104" spans="1:15" ht="21.75" customHeight="1">
      <c r="A104" s="100"/>
      <c r="B104" s="103" t="s">
        <v>494</v>
      </c>
      <c r="D104" s="106">
        <v>0</v>
      </c>
      <c r="E104" s="106">
        <v>786</v>
      </c>
      <c r="F104" s="106">
        <v>786</v>
      </c>
      <c r="G104" s="106"/>
      <c r="H104" s="106">
        <v>0</v>
      </c>
      <c r="I104" s="106">
        <v>11893</v>
      </c>
      <c r="J104" s="106">
        <v>11893</v>
      </c>
      <c r="K104" s="106">
        <v>1761</v>
      </c>
      <c r="L104" s="92"/>
      <c r="N104" s="165"/>
      <c r="O104" s="163"/>
    </row>
    <row r="105" spans="1:15" ht="21.75" customHeight="1">
      <c r="A105" s="100"/>
      <c r="B105" s="103" t="s">
        <v>495</v>
      </c>
      <c r="D105" s="106">
        <v>46</v>
      </c>
      <c r="E105" s="106">
        <v>1803</v>
      </c>
      <c r="F105" s="106">
        <v>1849</v>
      </c>
      <c r="G105" s="106"/>
      <c r="H105" s="106">
        <v>230</v>
      </c>
      <c r="I105" s="106">
        <v>26843</v>
      </c>
      <c r="J105" s="106">
        <v>27073</v>
      </c>
      <c r="K105" s="106">
        <v>3305</v>
      </c>
      <c r="L105" s="92"/>
      <c r="N105" s="165"/>
      <c r="O105" s="163"/>
    </row>
    <row r="106" spans="1:15" s="94" customFormat="1" ht="21.75" customHeight="1">
      <c r="A106" s="105"/>
      <c r="B106" s="101" t="s">
        <v>496</v>
      </c>
      <c r="D106" s="149">
        <f t="shared" ref="D106:K106" si="19">D107+D108+D109+D110+D111</f>
        <v>115</v>
      </c>
      <c r="E106" s="149">
        <f t="shared" si="19"/>
        <v>1365</v>
      </c>
      <c r="F106" s="149">
        <f t="shared" si="19"/>
        <v>1480</v>
      </c>
      <c r="G106" s="149"/>
      <c r="H106" s="149">
        <f t="shared" si="19"/>
        <v>876</v>
      </c>
      <c r="I106" s="149">
        <f t="shared" si="19"/>
        <v>17998</v>
      </c>
      <c r="J106" s="149">
        <f t="shared" si="19"/>
        <v>18874</v>
      </c>
      <c r="K106" s="149">
        <f t="shared" si="19"/>
        <v>2281</v>
      </c>
      <c r="L106" s="125"/>
      <c r="N106" s="164"/>
      <c r="O106" s="163"/>
    </row>
    <row r="107" spans="1:15" ht="21.75" customHeight="1">
      <c r="A107" s="100"/>
      <c r="B107" s="103" t="s">
        <v>497</v>
      </c>
      <c r="D107" s="106">
        <v>56</v>
      </c>
      <c r="E107" s="106">
        <v>235</v>
      </c>
      <c r="F107" s="106">
        <v>291</v>
      </c>
      <c r="G107" s="106"/>
      <c r="H107" s="106">
        <v>520</v>
      </c>
      <c r="I107" s="106">
        <v>3165</v>
      </c>
      <c r="J107" s="106">
        <v>3685</v>
      </c>
      <c r="K107" s="106">
        <v>486</v>
      </c>
      <c r="L107" s="92"/>
      <c r="N107" s="165"/>
      <c r="O107" s="163"/>
    </row>
    <row r="108" spans="1:15" ht="21.75" customHeight="1">
      <c r="A108" s="100"/>
      <c r="B108" s="103" t="s">
        <v>498</v>
      </c>
      <c r="C108" s="94"/>
      <c r="D108" s="106">
        <v>12</v>
      </c>
      <c r="E108" s="106">
        <v>177</v>
      </c>
      <c r="F108" s="106">
        <v>189</v>
      </c>
      <c r="G108" s="106"/>
      <c r="H108" s="106">
        <v>9</v>
      </c>
      <c r="I108" s="106">
        <v>2676</v>
      </c>
      <c r="J108" s="106">
        <v>2685</v>
      </c>
      <c r="K108" s="106">
        <v>328</v>
      </c>
      <c r="L108" s="126"/>
      <c r="N108" s="165"/>
      <c r="O108" s="163"/>
    </row>
    <row r="109" spans="1:15" ht="21.75" customHeight="1">
      <c r="A109" s="100"/>
      <c r="B109" s="103" t="s">
        <v>499</v>
      </c>
      <c r="C109" s="94"/>
      <c r="D109" s="106">
        <v>0</v>
      </c>
      <c r="E109" s="106">
        <v>18</v>
      </c>
      <c r="F109" s="106">
        <v>18</v>
      </c>
      <c r="G109" s="106"/>
      <c r="H109" s="106">
        <v>0</v>
      </c>
      <c r="I109" s="106">
        <v>194</v>
      </c>
      <c r="J109" s="106">
        <v>194</v>
      </c>
      <c r="K109" s="106">
        <v>24</v>
      </c>
      <c r="L109" s="92"/>
      <c r="N109" s="165"/>
      <c r="O109" s="163"/>
    </row>
    <row r="110" spans="1:15" ht="21.75" customHeight="1">
      <c r="A110" s="100"/>
      <c r="B110" s="103" t="s">
        <v>500</v>
      </c>
      <c r="D110" s="106">
        <v>47</v>
      </c>
      <c r="E110" s="106">
        <v>226</v>
      </c>
      <c r="F110" s="106">
        <v>273</v>
      </c>
      <c r="G110" s="106"/>
      <c r="H110" s="106">
        <v>347</v>
      </c>
      <c r="I110" s="106">
        <v>2803</v>
      </c>
      <c r="J110" s="106">
        <v>3150</v>
      </c>
      <c r="K110" s="106">
        <v>365</v>
      </c>
      <c r="L110" s="92"/>
      <c r="N110" s="165"/>
      <c r="O110" s="163"/>
    </row>
    <row r="111" spans="1:15" ht="21.75" customHeight="1">
      <c r="A111" s="100"/>
      <c r="B111" s="103" t="s">
        <v>501</v>
      </c>
      <c r="D111" s="106">
        <v>0</v>
      </c>
      <c r="E111" s="106">
        <v>709</v>
      </c>
      <c r="F111" s="106">
        <v>709</v>
      </c>
      <c r="G111" s="106"/>
      <c r="H111" s="106">
        <v>0</v>
      </c>
      <c r="I111" s="106">
        <v>9160</v>
      </c>
      <c r="J111" s="106">
        <v>9160</v>
      </c>
      <c r="K111" s="106">
        <v>1078</v>
      </c>
      <c r="L111" s="92"/>
      <c r="N111" s="165"/>
      <c r="O111" s="163"/>
    </row>
    <row r="112" spans="1:15" s="94" customFormat="1" ht="21.75" customHeight="1">
      <c r="A112" s="105"/>
      <c r="B112" s="101" t="s">
        <v>502</v>
      </c>
      <c r="D112" s="149">
        <f t="shared" ref="D112:K112" si="20">D113+D114+D115+D116+D117+D118+D119+D120+D121</f>
        <v>658</v>
      </c>
      <c r="E112" s="149">
        <f t="shared" si="20"/>
        <v>10470</v>
      </c>
      <c r="F112" s="149">
        <f t="shared" si="20"/>
        <v>11128</v>
      </c>
      <c r="G112" s="149"/>
      <c r="H112" s="149">
        <f t="shared" si="20"/>
        <v>7266</v>
      </c>
      <c r="I112" s="149">
        <f t="shared" si="20"/>
        <v>140763</v>
      </c>
      <c r="J112" s="149">
        <f t="shared" si="20"/>
        <v>148029</v>
      </c>
      <c r="K112" s="149">
        <f t="shared" si="20"/>
        <v>19118</v>
      </c>
      <c r="L112" s="125"/>
      <c r="N112" s="164"/>
      <c r="O112" s="163"/>
    </row>
    <row r="113" spans="1:17" ht="21.75" customHeight="1">
      <c r="A113" s="100"/>
      <c r="B113" s="103" t="s">
        <v>503</v>
      </c>
      <c r="D113" s="106">
        <v>300</v>
      </c>
      <c r="E113" s="106">
        <v>4246</v>
      </c>
      <c r="F113" s="106">
        <v>4546</v>
      </c>
      <c r="G113" s="106"/>
      <c r="H113" s="106">
        <v>2837</v>
      </c>
      <c r="I113" s="106">
        <v>57664</v>
      </c>
      <c r="J113" s="106">
        <v>60501</v>
      </c>
      <c r="K113" s="106">
        <v>7077</v>
      </c>
      <c r="L113" s="92"/>
      <c r="N113" s="165"/>
      <c r="O113" s="163"/>
    </row>
    <row r="114" spans="1:17" ht="21.75" customHeight="1">
      <c r="A114" s="100"/>
      <c r="B114" s="103" t="s">
        <v>504</v>
      </c>
      <c r="D114" s="106">
        <v>31</v>
      </c>
      <c r="E114" s="106">
        <v>1305</v>
      </c>
      <c r="F114" s="106">
        <v>1336</v>
      </c>
      <c r="G114" s="106"/>
      <c r="H114" s="106">
        <v>578</v>
      </c>
      <c r="I114" s="106">
        <v>15934</v>
      </c>
      <c r="J114" s="106">
        <v>16512</v>
      </c>
      <c r="K114" s="106">
        <v>2210</v>
      </c>
      <c r="L114" s="92"/>
      <c r="N114" s="165"/>
      <c r="O114" s="163"/>
    </row>
    <row r="115" spans="1:17" ht="21.75" customHeight="1">
      <c r="A115" s="100"/>
      <c r="B115" s="103" t="s">
        <v>505</v>
      </c>
      <c r="D115" s="106">
        <v>66</v>
      </c>
      <c r="E115" s="106">
        <v>906</v>
      </c>
      <c r="F115" s="106">
        <v>972</v>
      </c>
      <c r="G115" s="106"/>
      <c r="H115" s="106">
        <v>1313</v>
      </c>
      <c r="I115" s="106">
        <v>14923</v>
      </c>
      <c r="J115" s="106">
        <v>16236</v>
      </c>
      <c r="K115" s="106">
        <v>2220</v>
      </c>
      <c r="L115" s="92"/>
      <c r="N115" s="165"/>
      <c r="O115" s="163"/>
    </row>
    <row r="116" spans="1:17" ht="21.75" customHeight="1">
      <c r="A116" s="100"/>
      <c r="B116" s="103" t="s">
        <v>506</v>
      </c>
      <c r="D116" s="106">
        <v>0</v>
      </c>
      <c r="E116" s="106">
        <v>112</v>
      </c>
      <c r="F116" s="106">
        <v>112</v>
      </c>
      <c r="G116" s="106"/>
      <c r="H116" s="106">
        <v>0</v>
      </c>
      <c r="I116" s="106">
        <v>1817</v>
      </c>
      <c r="J116" s="106">
        <v>1817</v>
      </c>
      <c r="K116" s="106">
        <v>219</v>
      </c>
      <c r="L116" s="92"/>
      <c r="N116" s="165"/>
      <c r="O116" s="163"/>
    </row>
    <row r="117" spans="1:17" ht="21.75" customHeight="1">
      <c r="A117" s="100"/>
      <c r="B117" s="103" t="s">
        <v>507</v>
      </c>
      <c r="D117" s="106">
        <v>0</v>
      </c>
      <c r="E117" s="106">
        <v>324</v>
      </c>
      <c r="F117" s="106">
        <v>324</v>
      </c>
      <c r="G117" s="106"/>
      <c r="H117" s="106">
        <v>0</v>
      </c>
      <c r="I117" s="106">
        <v>4829</v>
      </c>
      <c r="J117" s="106">
        <v>4829</v>
      </c>
      <c r="K117" s="106">
        <v>625</v>
      </c>
      <c r="L117" s="92"/>
      <c r="N117" s="165"/>
      <c r="O117" s="163"/>
    </row>
    <row r="118" spans="1:17" ht="21.75" customHeight="1">
      <c r="A118" s="100"/>
      <c r="B118" s="103" t="s">
        <v>508</v>
      </c>
      <c r="D118" s="106">
        <v>147</v>
      </c>
      <c r="E118" s="106">
        <v>485</v>
      </c>
      <c r="F118" s="106">
        <v>632</v>
      </c>
      <c r="G118" s="106"/>
      <c r="H118" s="106">
        <v>1225</v>
      </c>
      <c r="I118" s="106">
        <v>4995</v>
      </c>
      <c r="J118" s="106">
        <v>6220</v>
      </c>
      <c r="K118" s="106">
        <v>850</v>
      </c>
      <c r="L118" s="126"/>
      <c r="M118" s="107"/>
      <c r="N118" s="165"/>
      <c r="O118" s="163"/>
      <c r="P118" s="107"/>
      <c r="Q118" s="107"/>
    </row>
    <row r="119" spans="1:17" ht="21.75" customHeight="1">
      <c r="A119" s="100"/>
      <c r="B119" s="103" t="s">
        <v>509</v>
      </c>
      <c r="D119" s="106">
        <v>0</v>
      </c>
      <c r="E119" s="106">
        <v>644</v>
      </c>
      <c r="F119" s="106">
        <v>644</v>
      </c>
      <c r="G119" s="106"/>
      <c r="H119" s="106">
        <v>0</v>
      </c>
      <c r="I119" s="106">
        <v>7965</v>
      </c>
      <c r="J119" s="106">
        <v>7965</v>
      </c>
      <c r="K119" s="106">
        <v>1001</v>
      </c>
      <c r="L119" s="92"/>
      <c r="N119" s="165"/>
      <c r="O119" s="163"/>
    </row>
    <row r="120" spans="1:17" ht="21.75" customHeight="1">
      <c r="A120" s="100"/>
      <c r="B120" s="103" t="s">
        <v>510</v>
      </c>
      <c r="D120" s="106">
        <v>102</v>
      </c>
      <c r="E120" s="106">
        <v>2423</v>
      </c>
      <c r="F120" s="106">
        <v>2525</v>
      </c>
      <c r="G120" s="106"/>
      <c r="H120" s="106">
        <v>1212</v>
      </c>
      <c r="I120" s="106">
        <v>32440</v>
      </c>
      <c r="J120" s="106">
        <v>33652</v>
      </c>
      <c r="K120" s="106">
        <v>4879</v>
      </c>
      <c r="L120" s="92"/>
      <c r="N120" s="165"/>
      <c r="O120" s="163"/>
    </row>
    <row r="121" spans="1:17" ht="21.75" customHeight="1">
      <c r="A121" s="100"/>
      <c r="B121" s="103" t="s">
        <v>511</v>
      </c>
      <c r="C121" s="94"/>
      <c r="D121" s="106">
        <v>12</v>
      </c>
      <c r="E121" s="106">
        <v>25</v>
      </c>
      <c r="F121" s="106">
        <v>37</v>
      </c>
      <c r="G121" s="106"/>
      <c r="H121" s="106">
        <v>101</v>
      </c>
      <c r="I121" s="106">
        <v>196</v>
      </c>
      <c r="J121" s="106">
        <v>297</v>
      </c>
      <c r="K121" s="106">
        <v>37</v>
      </c>
      <c r="L121" s="92"/>
      <c r="N121" s="165"/>
      <c r="O121" s="163"/>
    </row>
    <row r="122" spans="1:17" s="94" customFormat="1" ht="21.75" customHeight="1">
      <c r="A122" s="105"/>
      <c r="B122" s="101" t="s">
        <v>512</v>
      </c>
      <c r="D122" s="149">
        <f t="shared" ref="D122:K122" si="21">D123+D124+D125</f>
        <v>38</v>
      </c>
      <c r="E122" s="149">
        <f t="shared" si="21"/>
        <v>14</v>
      </c>
      <c r="F122" s="149">
        <f t="shared" si="21"/>
        <v>52</v>
      </c>
      <c r="G122" s="149"/>
      <c r="H122" s="149">
        <f t="shared" si="21"/>
        <v>374</v>
      </c>
      <c r="I122" s="149">
        <f t="shared" si="21"/>
        <v>60</v>
      </c>
      <c r="J122" s="149">
        <f t="shared" si="21"/>
        <v>434</v>
      </c>
      <c r="K122" s="149">
        <f t="shared" si="21"/>
        <v>46</v>
      </c>
      <c r="L122" s="125"/>
      <c r="N122" s="164"/>
      <c r="O122" s="163"/>
    </row>
    <row r="123" spans="1:17" ht="21.75" customHeight="1">
      <c r="A123" s="100"/>
      <c r="B123" s="103" t="s">
        <v>513</v>
      </c>
      <c r="D123" s="106">
        <v>23</v>
      </c>
      <c r="E123" s="106">
        <v>9</v>
      </c>
      <c r="F123" s="106">
        <v>32</v>
      </c>
      <c r="G123" s="106"/>
      <c r="H123" s="106">
        <v>319</v>
      </c>
      <c r="I123" s="106">
        <v>55</v>
      </c>
      <c r="J123" s="106">
        <v>374</v>
      </c>
      <c r="K123" s="106">
        <v>40</v>
      </c>
      <c r="L123" s="92"/>
      <c r="N123" s="165"/>
      <c r="O123" s="163"/>
    </row>
    <row r="124" spans="1:17" ht="21.75" customHeight="1">
      <c r="A124" s="100"/>
      <c r="B124" s="103" t="s">
        <v>514</v>
      </c>
      <c r="D124" s="106">
        <v>3</v>
      </c>
      <c r="E124" s="106">
        <v>5</v>
      </c>
      <c r="F124" s="106">
        <v>8</v>
      </c>
      <c r="G124" s="106"/>
      <c r="H124" s="106">
        <v>15</v>
      </c>
      <c r="I124" s="106">
        <v>5</v>
      </c>
      <c r="J124" s="106">
        <v>20</v>
      </c>
      <c r="K124" s="106">
        <v>3</v>
      </c>
      <c r="L124" s="92"/>
      <c r="N124" s="165"/>
      <c r="O124" s="163"/>
    </row>
    <row r="125" spans="1:17" ht="21.75" customHeight="1">
      <c r="A125" s="100"/>
      <c r="B125" s="103" t="s">
        <v>515</v>
      </c>
      <c r="C125" s="94"/>
      <c r="D125" s="106">
        <v>12</v>
      </c>
      <c r="E125" s="106">
        <v>0</v>
      </c>
      <c r="F125" s="106">
        <v>12</v>
      </c>
      <c r="G125" s="106"/>
      <c r="H125" s="106">
        <v>40</v>
      </c>
      <c r="I125" s="106">
        <v>0</v>
      </c>
      <c r="J125" s="106">
        <v>40</v>
      </c>
      <c r="K125" s="106">
        <v>3</v>
      </c>
      <c r="L125" s="92"/>
      <c r="N125" s="165"/>
      <c r="O125" s="163"/>
    </row>
    <row r="126" spans="1:17" s="94" customFormat="1" ht="21.75" customHeight="1">
      <c r="A126" s="105"/>
      <c r="B126" s="101" t="s">
        <v>516</v>
      </c>
      <c r="D126" s="149">
        <f t="shared" ref="D126:K126" si="22">D127+D128</f>
        <v>523</v>
      </c>
      <c r="E126" s="149">
        <f t="shared" si="22"/>
        <v>418</v>
      </c>
      <c r="F126" s="149">
        <f t="shared" si="22"/>
        <v>941</v>
      </c>
      <c r="G126" s="149"/>
      <c r="H126" s="149">
        <f t="shared" si="22"/>
        <v>3557</v>
      </c>
      <c r="I126" s="149">
        <f t="shared" si="22"/>
        <v>4895</v>
      </c>
      <c r="J126" s="149">
        <f t="shared" si="22"/>
        <v>8452</v>
      </c>
      <c r="K126" s="149">
        <f t="shared" si="22"/>
        <v>1110</v>
      </c>
      <c r="L126" s="125"/>
      <c r="N126" s="164"/>
      <c r="O126" s="163"/>
    </row>
    <row r="127" spans="1:17" ht="21.75" customHeight="1">
      <c r="A127" s="100"/>
      <c r="B127" s="103" t="s">
        <v>517</v>
      </c>
      <c r="D127" s="106">
        <v>33</v>
      </c>
      <c r="E127" s="106">
        <v>142</v>
      </c>
      <c r="F127" s="106">
        <v>175</v>
      </c>
      <c r="G127" s="106"/>
      <c r="H127" s="106">
        <v>375</v>
      </c>
      <c r="I127" s="106">
        <v>1116</v>
      </c>
      <c r="J127" s="106">
        <v>1491</v>
      </c>
      <c r="K127" s="106">
        <v>186</v>
      </c>
      <c r="L127" s="92"/>
      <c r="N127" s="165"/>
      <c r="O127" s="163"/>
    </row>
    <row r="128" spans="1:17" ht="21.75" customHeight="1">
      <c r="A128" s="100"/>
      <c r="B128" s="103" t="s">
        <v>518</v>
      </c>
      <c r="D128" s="106">
        <v>490</v>
      </c>
      <c r="E128" s="106">
        <v>276</v>
      </c>
      <c r="F128" s="106">
        <v>766</v>
      </c>
      <c r="G128" s="106"/>
      <c r="H128" s="106">
        <v>3182</v>
      </c>
      <c r="I128" s="106">
        <v>3779</v>
      </c>
      <c r="J128" s="106">
        <v>6961</v>
      </c>
      <c r="K128" s="106">
        <v>924</v>
      </c>
      <c r="L128" s="92"/>
      <c r="N128" s="165"/>
      <c r="O128" s="163"/>
    </row>
    <row r="129" spans="1:15" ht="4.5" customHeight="1">
      <c r="A129" s="108"/>
      <c r="B129" s="127"/>
      <c r="C129" s="109"/>
      <c r="D129" s="128"/>
      <c r="E129" s="128"/>
      <c r="F129" s="128"/>
      <c r="G129" s="128"/>
      <c r="H129" s="128"/>
      <c r="I129" s="128"/>
      <c r="J129" s="128"/>
      <c r="K129" s="128"/>
      <c r="L129" s="91"/>
      <c r="N129" s="163"/>
      <c r="O129" s="163"/>
    </row>
    <row r="130" spans="1:15" ht="13.5" customHeight="1" thickBot="1">
      <c r="N130" s="163"/>
      <c r="O130" s="163"/>
    </row>
    <row r="131" spans="1:15" ht="14.25" customHeight="1" thickTop="1">
      <c r="A131" s="172"/>
      <c r="B131" s="172" t="s">
        <v>546</v>
      </c>
      <c r="C131" s="172"/>
      <c r="D131" s="172"/>
      <c r="E131" s="172"/>
      <c r="F131" s="172"/>
      <c r="G131" s="172"/>
      <c r="H131" s="172"/>
      <c r="I131" s="172"/>
      <c r="J131" s="172"/>
      <c r="K131" s="172"/>
      <c r="L131" s="172"/>
      <c r="M131" s="172"/>
    </row>
    <row r="132" spans="1:15" ht="5.25" customHeight="1">
      <c r="B132" s="153"/>
      <c r="K132" s="107"/>
    </row>
    <row r="133" spans="1:15" ht="12.75" customHeight="1">
      <c r="B133" s="173" t="s">
        <v>547</v>
      </c>
      <c r="K133" s="107"/>
    </row>
  </sheetData>
  <mergeCells count="10">
    <mergeCell ref="H1:K1"/>
    <mergeCell ref="H2:K2"/>
    <mergeCell ref="C8:C11"/>
    <mergeCell ref="D8:F8"/>
    <mergeCell ref="B8:B10"/>
    <mergeCell ref="H8:J8"/>
    <mergeCell ref="K8:K10"/>
    <mergeCell ref="B1:D1"/>
    <mergeCell ref="D9:G9"/>
    <mergeCell ref="H9:J9"/>
  </mergeCells>
  <hyperlinks>
    <hyperlink ref="B1" location="'Περιεχόμενα-Contents'!A1" display="Περιεχόμενα - Contents" xr:uid="{00000000-0004-0000-0500-000000000000}"/>
  </hyperlinks>
  <pageMargins left="0.74803149606299213" right="0.74803149606299213" top="0.74803149606299213" bottom="0.74803149606299213" header="0.31496062992125984" footer="0.31496062992125984"/>
  <pageSetup paperSize="9" scale="79" orientation="portrait" r:id="rId1"/>
  <colBreaks count="1" manualBreakCount="1">
    <brk id="12" max="13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Q220"/>
  <sheetViews>
    <sheetView zoomScaleNormal="100" workbookViewId="0">
      <pane ySplit="9" topLeftCell="A10" activePane="bottomLeft" state="frozen"/>
      <selection pane="bottomLeft" activeCell="B2" sqref="B2"/>
    </sheetView>
  </sheetViews>
  <sheetFormatPr defaultRowHeight="12"/>
  <cols>
    <col min="1" max="1" width="0.5703125" style="60" customWidth="1"/>
    <col min="2" max="2" width="6.7109375" style="60" customWidth="1"/>
    <col min="3" max="3" width="0.28515625" style="60" customWidth="1"/>
    <col min="4" max="12" width="15.5703125" style="60" customWidth="1"/>
    <col min="13" max="13" width="1.140625" style="60" customWidth="1"/>
    <col min="14" max="14" width="9.140625" style="60" hidden="1" customWidth="1"/>
    <col min="15" max="16384" width="9.140625" style="60"/>
  </cols>
  <sheetData>
    <row r="1" spans="1:17" ht="12.95" customHeight="1">
      <c r="B1" s="185" t="s">
        <v>89</v>
      </c>
      <c r="C1" s="185"/>
      <c r="D1" s="185"/>
      <c r="E1" s="56"/>
      <c r="F1" s="56"/>
      <c r="G1" s="57"/>
      <c r="H1" s="57"/>
      <c r="I1" s="57"/>
      <c r="J1" s="206" t="s">
        <v>371</v>
      </c>
      <c r="K1" s="206"/>
      <c r="L1" s="206"/>
      <c r="M1" s="206"/>
      <c r="N1" s="93"/>
    </row>
    <row r="2" spans="1:17" ht="12.95" customHeight="1">
      <c r="B2" s="58"/>
      <c r="C2" s="59"/>
      <c r="D2" s="57"/>
      <c r="E2" s="57"/>
      <c r="F2" s="57"/>
      <c r="G2" s="57"/>
      <c r="H2" s="57"/>
      <c r="I2" s="57"/>
      <c r="J2" s="206" t="s">
        <v>390</v>
      </c>
      <c r="K2" s="206"/>
      <c r="L2" s="206"/>
      <c r="M2" s="206"/>
      <c r="N2" s="93"/>
    </row>
    <row r="3" spans="1:17" ht="12.95" customHeight="1">
      <c r="B3" s="58"/>
      <c r="C3" s="59"/>
      <c r="D3" s="57"/>
      <c r="E3" s="57"/>
      <c r="F3" s="57"/>
      <c r="G3" s="57"/>
      <c r="H3" s="57"/>
      <c r="I3" s="57"/>
      <c r="J3" s="57"/>
      <c r="K3" s="57"/>
      <c r="L3" s="57"/>
      <c r="M3" s="140"/>
    </row>
    <row r="4" spans="1:17" ht="12" customHeight="1">
      <c r="A4" s="93" t="s">
        <v>151</v>
      </c>
    </row>
    <row r="5" spans="1:17" ht="12.75" customHeight="1">
      <c r="A5" s="93" t="s">
        <v>152</v>
      </c>
    </row>
    <row r="6" spans="1:17" ht="7.5" customHeight="1">
      <c r="A6" s="94"/>
    </row>
    <row r="7" spans="1:17" ht="12" customHeight="1">
      <c r="M7" s="77" t="s">
        <v>0</v>
      </c>
    </row>
    <row r="8" spans="1:17" ht="66.75" customHeight="1">
      <c r="A8" s="186" t="s">
        <v>391</v>
      </c>
      <c r="B8" s="187"/>
      <c r="C8" s="186"/>
      <c r="D8" s="95" t="s">
        <v>121</v>
      </c>
      <c r="E8" s="95" t="s">
        <v>122</v>
      </c>
      <c r="F8" s="95" t="s">
        <v>123</v>
      </c>
      <c r="G8" s="95" t="s">
        <v>50</v>
      </c>
      <c r="H8" s="95" t="s">
        <v>51</v>
      </c>
      <c r="I8" s="95" t="s">
        <v>52</v>
      </c>
      <c r="J8" s="95" t="s">
        <v>53</v>
      </c>
      <c r="K8" s="95" t="s">
        <v>57</v>
      </c>
      <c r="L8" s="95" t="s">
        <v>36</v>
      </c>
      <c r="M8" s="90"/>
    </row>
    <row r="9" spans="1:17" ht="50.25" customHeight="1">
      <c r="A9" s="203"/>
      <c r="B9" s="204"/>
      <c r="C9" s="205"/>
      <c r="D9" s="96" t="s">
        <v>401</v>
      </c>
      <c r="E9" s="96" t="s">
        <v>402</v>
      </c>
      <c r="F9" s="96" t="s">
        <v>120</v>
      </c>
      <c r="G9" s="96" t="s">
        <v>403</v>
      </c>
      <c r="H9" s="96" t="s">
        <v>54</v>
      </c>
      <c r="I9" s="96" t="s">
        <v>55</v>
      </c>
      <c r="J9" s="96" t="s">
        <v>56</v>
      </c>
      <c r="K9" s="96" t="s">
        <v>59</v>
      </c>
      <c r="L9" s="96" t="s">
        <v>58</v>
      </c>
      <c r="M9" s="91"/>
    </row>
    <row r="10" spans="1:17" ht="21" customHeight="1">
      <c r="A10" s="97"/>
      <c r="B10" s="98" t="s">
        <v>372</v>
      </c>
      <c r="C10" s="94"/>
      <c r="D10" s="99">
        <f t="shared" ref="D10:L10" si="0">D11+D22+D79</f>
        <v>11222518</v>
      </c>
      <c r="E10" s="99">
        <f t="shared" si="0"/>
        <v>4350</v>
      </c>
      <c r="F10" s="99">
        <f t="shared" si="0"/>
        <v>1742</v>
      </c>
      <c r="G10" s="99">
        <f t="shared" si="0"/>
        <v>108470</v>
      </c>
      <c r="H10" s="99">
        <f t="shared" si="0"/>
        <v>11337080</v>
      </c>
      <c r="I10" s="99">
        <f t="shared" si="0"/>
        <v>39382</v>
      </c>
      <c r="J10" s="99">
        <f t="shared" si="0"/>
        <v>57168</v>
      </c>
      <c r="K10" s="99">
        <f t="shared" si="0"/>
        <v>8615466</v>
      </c>
      <c r="L10" s="99">
        <f t="shared" si="0"/>
        <v>2818164</v>
      </c>
      <c r="M10" s="90"/>
      <c r="N10" s="107"/>
      <c r="P10" s="107"/>
      <c r="Q10" s="107"/>
    </row>
    <row r="11" spans="1:17" ht="21" customHeight="1">
      <c r="A11" s="100"/>
      <c r="B11" s="101">
        <v>45</v>
      </c>
      <c r="C11" s="94"/>
      <c r="D11" s="99">
        <f t="shared" ref="D11:L11" si="1">D12+D15+D17+D20</f>
        <v>827530</v>
      </c>
      <c r="E11" s="99">
        <f t="shared" si="1"/>
        <v>1793</v>
      </c>
      <c r="F11" s="99">
        <f t="shared" si="1"/>
        <v>0</v>
      </c>
      <c r="G11" s="99">
        <f t="shared" si="1"/>
        <v>12070</v>
      </c>
      <c r="H11" s="99">
        <f t="shared" si="1"/>
        <v>841393</v>
      </c>
      <c r="I11" s="99">
        <f t="shared" si="1"/>
        <v>19035</v>
      </c>
      <c r="J11" s="99">
        <f t="shared" si="1"/>
        <v>1412</v>
      </c>
      <c r="K11" s="99">
        <f t="shared" si="1"/>
        <v>525249</v>
      </c>
      <c r="L11" s="99">
        <f t="shared" si="1"/>
        <v>336591</v>
      </c>
      <c r="M11" s="92"/>
      <c r="N11" s="107"/>
      <c r="P11" s="107"/>
      <c r="Q11" s="107"/>
    </row>
    <row r="12" spans="1:17" ht="21" customHeight="1">
      <c r="A12" s="100"/>
      <c r="B12" s="101" t="s">
        <v>408</v>
      </c>
      <c r="D12" s="99">
        <f t="shared" ref="D12:L12" si="2">D13+D14</f>
        <v>500669</v>
      </c>
      <c r="E12" s="99">
        <f t="shared" si="2"/>
        <v>0</v>
      </c>
      <c r="F12" s="99">
        <f t="shared" si="2"/>
        <v>0</v>
      </c>
      <c r="G12" s="99">
        <f t="shared" si="2"/>
        <v>4343</v>
      </c>
      <c r="H12" s="99">
        <f t="shared" si="2"/>
        <v>505012</v>
      </c>
      <c r="I12" s="99">
        <f t="shared" si="2"/>
        <v>15606</v>
      </c>
      <c r="J12" s="99">
        <f t="shared" si="2"/>
        <v>412</v>
      </c>
      <c r="K12" s="99">
        <f t="shared" si="2"/>
        <v>410908</v>
      </c>
      <c r="L12" s="99">
        <f t="shared" si="2"/>
        <v>110122</v>
      </c>
      <c r="M12" s="102"/>
      <c r="N12" s="107"/>
      <c r="P12" s="107"/>
      <c r="Q12" s="107"/>
    </row>
    <row r="13" spans="1:17" ht="21" customHeight="1">
      <c r="A13" s="100"/>
      <c r="B13" s="103" t="s">
        <v>409</v>
      </c>
      <c r="D13" s="104">
        <v>495095</v>
      </c>
      <c r="E13" s="104">
        <v>0</v>
      </c>
      <c r="F13" s="104">
        <v>0</v>
      </c>
      <c r="G13" s="104">
        <v>4343</v>
      </c>
      <c r="H13" s="104">
        <v>499438</v>
      </c>
      <c r="I13" s="104">
        <v>15118</v>
      </c>
      <c r="J13" s="104">
        <v>406</v>
      </c>
      <c r="K13" s="104">
        <v>405791</v>
      </c>
      <c r="L13" s="104">
        <v>109171</v>
      </c>
      <c r="M13" s="102"/>
      <c r="N13" s="107"/>
      <c r="P13" s="107"/>
      <c r="Q13" s="107"/>
    </row>
    <row r="14" spans="1:17" ht="21" customHeight="1">
      <c r="A14" s="100"/>
      <c r="B14" s="103" t="s">
        <v>410</v>
      </c>
      <c r="D14" s="104">
        <v>5574</v>
      </c>
      <c r="E14" s="104">
        <v>0</v>
      </c>
      <c r="F14" s="104">
        <v>0</v>
      </c>
      <c r="G14" s="104">
        <v>0</v>
      </c>
      <c r="H14" s="104">
        <v>5574</v>
      </c>
      <c r="I14" s="104">
        <v>488</v>
      </c>
      <c r="J14" s="104">
        <v>6</v>
      </c>
      <c r="K14" s="104">
        <v>5117</v>
      </c>
      <c r="L14" s="104">
        <v>951</v>
      </c>
      <c r="M14" s="102"/>
      <c r="N14" s="107"/>
      <c r="P14" s="107"/>
      <c r="Q14" s="107"/>
    </row>
    <row r="15" spans="1:17" ht="21" customHeight="1">
      <c r="A15" s="100"/>
      <c r="B15" s="101" t="s">
        <v>411</v>
      </c>
      <c r="D15" s="99">
        <f t="shared" ref="D15:L15" si="3">D16</f>
        <v>170225</v>
      </c>
      <c r="E15" s="99">
        <f t="shared" si="3"/>
        <v>1513</v>
      </c>
      <c r="F15" s="99">
        <f t="shared" si="3"/>
        <v>0</v>
      </c>
      <c r="G15" s="99">
        <f t="shared" si="3"/>
        <v>3814</v>
      </c>
      <c r="H15" s="99">
        <f t="shared" si="3"/>
        <v>175552</v>
      </c>
      <c r="I15" s="99">
        <f t="shared" si="3"/>
        <v>64</v>
      </c>
      <c r="J15" s="99">
        <f t="shared" si="3"/>
        <v>494</v>
      </c>
      <c r="K15" s="99">
        <f t="shared" si="3"/>
        <v>5374</v>
      </c>
      <c r="L15" s="99">
        <f t="shared" si="3"/>
        <v>170736</v>
      </c>
      <c r="M15" s="102"/>
      <c r="N15" s="107"/>
      <c r="P15" s="107"/>
      <c r="Q15" s="107"/>
    </row>
    <row r="16" spans="1:17" ht="21" customHeight="1">
      <c r="A16" s="100"/>
      <c r="B16" s="103" t="s">
        <v>412</v>
      </c>
      <c r="D16" s="104">
        <v>170225</v>
      </c>
      <c r="E16" s="104">
        <v>1513</v>
      </c>
      <c r="F16" s="104">
        <v>0</v>
      </c>
      <c r="G16" s="104">
        <v>3814</v>
      </c>
      <c r="H16" s="104">
        <v>175552</v>
      </c>
      <c r="I16" s="104">
        <v>64</v>
      </c>
      <c r="J16" s="104">
        <v>494</v>
      </c>
      <c r="K16" s="104">
        <v>5374</v>
      </c>
      <c r="L16" s="104">
        <v>170736</v>
      </c>
      <c r="M16" s="102"/>
      <c r="N16" s="107"/>
      <c r="P16" s="107"/>
      <c r="Q16" s="107"/>
    </row>
    <row r="17" spans="1:17" s="94" customFormat="1" ht="21" customHeight="1">
      <c r="A17" s="105"/>
      <c r="B17" s="101" t="s">
        <v>413</v>
      </c>
      <c r="D17" s="99">
        <f t="shared" ref="D17:L17" si="4">D18+D19</f>
        <v>142390</v>
      </c>
      <c r="E17" s="99">
        <f t="shared" si="4"/>
        <v>280</v>
      </c>
      <c r="F17" s="99">
        <f t="shared" si="4"/>
        <v>0</v>
      </c>
      <c r="G17" s="99">
        <f t="shared" si="4"/>
        <v>3740</v>
      </c>
      <c r="H17" s="99">
        <f t="shared" si="4"/>
        <v>146410</v>
      </c>
      <c r="I17" s="99">
        <f t="shared" si="4"/>
        <v>2815</v>
      </c>
      <c r="J17" s="99">
        <f t="shared" si="4"/>
        <v>493</v>
      </c>
      <c r="K17" s="99">
        <f t="shared" si="4"/>
        <v>98702</v>
      </c>
      <c r="L17" s="99">
        <f t="shared" si="4"/>
        <v>51016</v>
      </c>
      <c r="M17" s="102"/>
      <c r="N17" s="107"/>
      <c r="P17" s="107"/>
      <c r="Q17" s="107"/>
    </row>
    <row r="18" spans="1:17" s="94" customFormat="1" ht="21" customHeight="1">
      <c r="A18" s="105"/>
      <c r="B18" s="103" t="s">
        <v>414</v>
      </c>
      <c r="D18" s="104">
        <v>123416</v>
      </c>
      <c r="E18" s="104">
        <v>280</v>
      </c>
      <c r="F18" s="104">
        <v>0</v>
      </c>
      <c r="G18" s="104">
        <v>3715</v>
      </c>
      <c r="H18" s="104">
        <v>127411</v>
      </c>
      <c r="I18" s="104">
        <v>2384</v>
      </c>
      <c r="J18" s="104">
        <v>493</v>
      </c>
      <c r="K18" s="104">
        <v>86371</v>
      </c>
      <c r="L18" s="104">
        <v>43917</v>
      </c>
      <c r="M18" s="102"/>
      <c r="N18" s="107"/>
      <c r="P18" s="107"/>
      <c r="Q18" s="107"/>
    </row>
    <row r="19" spans="1:17" s="94" customFormat="1" ht="21" customHeight="1">
      <c r="A19" s="105"/>
      <c r="B19" s="103" t="s">
        <v>415</v>
      </c>
      <c r="D19" s="104">
        <v>18974</v>
      </c>
      <c r="E19" s="104">
        <v>0</v>
      </c>
      <c r="F19" s="104">
        <v>0</v>
      </c>
      <c r="G19" s="104">
        <v>25</v>
      </c>
      <c r="H19" s="104">
        <v>18999</v>
      </c>
      <c r="I19" s="104">
        <v>431</v>
      </c>
      <c r="J19" s="104">
        <v>0</v>
      </c>
      <c r="K19" s="104">
        <v>12331</v>
      </c>
      <c r="L19" s="104">
        <v>7099</v>
      </c>
      <c r="M19" s="102"/>
      <c r="N19" s="107"/>
      <c r="P19" s="107"/>
      <c r="Q19" s="107"/>
    </row>
    <row r="20" spans="1:17" s="94" customFormat="1" ht="21" customHeight="1">
      <c r="A20" s="105"/>
      <c r="B20" s="101" t="s">
        <v>416</v>
      </c>
      <c r="D20" s="99">
        <f t="shared" ref="D20:L20" si="5">D21</f>
        <v>14246</v>
      </c>
      <c r="E20" s="99">
        <f t="shared" si="5"/>
        <v>0</v>
      </c>
      <c r="F20" s="99">
        <f t="shared" si="5"/>
        <v>0</v>
      </c>
      <c r="G20" s="99">
        <f t="shared" si="5"/>
        <v>173</v>
      </c>
      <c r="H20" s="99">
        <f t="shared" si="5"/>
        <v>14419</v>
      </c>
      <c r="I20" s="99">
        <f t="shared" si="5"/>
        <v>550</v>
      </c>
      <c r="J20" s="99">
        <f t="shared" si="5"/>
        <v>13</v>
      </c>
      <c r="K20" s="99">
        <f t="shared" si="5"/>
        <v>10265</v>
      </c>
      <c r="L20" s="99">
        <f t="shared" si="5"/>
        <v>4717</v>
      </c>
      <c r="M20" s="102"/>
      <c r="N20" s="107"/>
      <c r="P20" s="107"/>
      <c r="Q20" s="107"/>
    </row>
    <row r="21" spans="1:17" s="94" customFormat="1" ht="21" customHeight="1">
      <c r="A21" s="105"/>
      <c r="B21" s="103" t="s">
        <v>417</v>
      </c>
      <c r="D21" s="104">
        <v>14246</v>
      </c>
      <c r="E21" s="104">
        <v>0</v>
      </c>
      <c r="F21" s="104">
        <v>0</v>
      </c>
      <c r="G21" s="104">
        <v>173</v>
      </c>
      <c r="H21" s="104">
        <v>14419</v>
      </c>
      <c r="I21" s="104">
        <v>550</v>
      </c>
      <c r="J21" s="104">
        <v>13</v>
      </c>
      <c r="K21" s="104">
        <v>10265</v>
      </c>
      <c r="L21" s="104">
        <v>4717</v>
      </c>
      <c r="M21" s="102"/>
      <c r="N21" s="107"/>
      <c r="P21" s="107"/>
      <c r="Q21" s="107"/>
    </row>
    <row r="22" spans="1:17" ht="21" customHeight="1">
      <c r="A22" s="100"/>
      <c r="B22" s="101">
        <v>46</v>
      </c>
      <c r="C22" s="94"/>
      <c r="D22" s="99">
        <f t="shared" ref="D22:L22" si="6">D23+D33+D38+D48+D58+D61+D69+D77</f>
        <v>5037295</v>
      </c>
      <c r="E22" s="99">
        <f t="shared" si="6"/>
        <v>385</v>
      </c>
      <c r="F22" s="99">
        <f t="shared" si="6"/>
        <v>1675</v>
      </c>
      <c r="G22" s="99">
        <f t="shared" si="6"/>
        <v>59083</v>
      </c>
      <c r="H22" s="99">
        <f t="shared" si="6"/>
        <v>5098438</v>
      </c>
      <c r="I22" s="99">
        <f t="shared" si="6"/>
        <v>18579</v>
      </c>
      <c r="J22" s="99">
        <f t="shared" si="6"/>
        <v>23299</v>
      </c>
      <c r="K22" s="99">
        <f t="shared" si="6"/>
        <v>3981289</v>
      </c>
      <c r="L22" s="99">
        <f t="shared" si="6"/>
        <v>1159027</v>
      </c>
      <c r="M22" s="102"/>
      <c r="N22" s="107"/>
      <c r="P22" s="107"/>
      <c r="Q22" s="107"/>
    </row>
    <row r="23" spans="1:17" ht="21" customHeight="1">
      <c r="A23" s="100"/>
      <c r="B23" s="101" t="s">
        <v>418</v>
      </c>
      <c r="D23" s="99">
        <f t="shared" ref="D23:L23" si="7">SUM(D24:D32)</f>
        <v>150723</v>
      </c>
      <c r="E23" s="99">
        <f t="shared" si="7"/>
        <v>0</v>
      </c>
      <c r="F23" s="99">
        <f t="shared" si="7"/>
        <v>0</v>
      </c>
      <c r="G23" s="99">
        <f t="shared" si="7"/>
        <v>1550</v>
      </c>
      <c r="H23" s="99">
        <f t="shared" si="7"/>
        <v>152273</v>
      </c>
      <c r="I23" s="99">
        <f t="shared" si="7"/>
        <v>-213</v>
      </c>
      <c r="J23" s="99">
        <f t="shared" si="7"/>
        <v>1508</v>
      </c>
      <c r="K23" s="99">
        <f t="shared" si="7"/>
        <v>4072</v>
      </c>
      <c r="L23" s="99">
        <f t="shared" si="7"/>
        <v>149496</v>
      </c>
      <c r="M23" s="102"/>
      <c r="N23" s="107"/>
      <c r="P23" s="107"/>
      <c r="Q23" s="107"/>
    </row>
    <row r="24" spans="1:17" ht="21" customHeight="1">
      <c r="A24" s="100"/>
      <c r="B24" s="103" t="s">
        <v>419</v>
      </c>
      <c r="D24" s="104">
        <v>166</v>
      </c>
      <c r="E24" s="104">
        <v>0</v>
      </c>
      <c r="F24" s="104">
        <v>0</v>
      </c>
      <c r="G24" s="104">
        <v>0</v>
      </c>
      <c r="H24" s="104">
        <v>166</v>
      </c>
      <c r="I24" s="104">
        <v>0</v>
      </c>
      <c r="J24" s="104">
        <v>0</v>
      </c>
      <c r="K24" s="104">
        <v>0</v>
      </c>
      <c r="L24" s="104">
        <v>166</v>
      </c>
      <c r="M24" s="102"/>
      <c r="N24" s="107"/>
      <c r="P24" s="107"/>
      <c r="Q24" s="107"/>
    </row>
    <row r="25" spans="1:17" ht="21" customHeight="1">
      <c r="A25" s="100"/>
      <c r="B25" s="103" t="s">
        <v>420</v>
      </c>
      <c r="D25" s="104">
        <v>48339</v>
      </c>
      <c r="E25" s="104">
        <v>0</v>
      </c>
      <c r="F25" s="104">
        <v>0</v>
      </c>
      <c r="G25" s="104">
        <v>279</v>
      </c>
      <c r="H25" s="104">
        <v>48618</v>
      </c>
      <c r="I25" s="104">
        <v>0</v>
      </c>
      <c r="J25" s="104">
        <v>53</v>
      </c>
      <c r="K25" s="104">
        <v>0</v>
      </c>
      <c r="L25" s="104">
        <v>48671</v>
      </c>
      <c r="M25" s="102"/>
      <c r="N25" s="107"/>
      <c r="P25" s="107"/>
      <c r="Q25" s="107"/>
    </row>
    <row r="26" spans="1:17" ht="21" customHeight="1">
      <c r="A26" s="100"/>
      <c r="B26" s="103" t="s">
        <v>421</v>
      </c>
      <c r="D26" s="104">
        <v>2716</v>
      </c>
      <c r="E26" s="104">
        <v>0</v>
      </c>
      <c r="F26" s="104">
        <v>0</v>
      </c>
      <c r="G26" s="104">
        <v>14</v>
      </c>
      <c r="H26" s="104">
        <v>2730</v>
      </c>
      <c r="I26" s="104">
        <v>0</v>
      </c>
      <c r="J26" s="104">
        <v>141</v>
      </c>
      <c r="K26" s="104">
        <v>0</v>
      </c>
      <c r="L26" s="104">
        <v>2871</v>
      </c>
      <c r="M26" s="102"/>
      <c r="N26" s="107"/>
      <c r="P26" s="107"/>
      <c r="Q26" s="107"/>
    </row>
    <row r="27" spans="1:17" ht="21" customHeight="1">
      <c r="A27" s="100"/>
      <c r="B27" s="103" t="s">
        <v>422</v>
      </c>
      <c r="D27" s="104">
        <v>9349</v>
      </c>
      <c r="E27" s="104">
        <v>0</v>
      </c>
      <c r="F27" s="104">
        <v>0</v>
      </c>
      <c r="G27" s="104">
        <v>94</v>
      </c>
      <c r="H27" s="104">
        <v>9443</v>
      </c>
      <c r="I27" s="104">
        <v>15</v>
      </c>
      <c r="J27" s="104">
        <v>341</v>
      </c>
      <c r="K27" s="104">
        <v>531</v>
      </c>
      <c r="L27" s="104">
        <v>9268</v>
      </c>
      <c r="M27" s="102"/>
      <c r="N27" s="107"/>
      <c r="P27" s="107"/>
      <c r="Q27" s="107"/>
    </row>
    <row r="28" spans="1:17" ht="21" customHeight="1">
      <c r="A28" s="100"/>
      <c r="B28" s="103" t="s">
        <v>423</v>
      </c>
      <c r="D28" s="104">
        <v>2076</v>
      </c>
      <c r="E28" s="104">
        <v>0</v>
      </c>
      <c r="F28" s="104">
        <v>0</v>
      </c>
      <c r="G28" s="104">
        <v>0</v>
      </c>
      <c r="H28" s="104">
        <v>2076</v>
      </c>
      <c r="I28" s="104">
        <v>-224</v>
      </c>
      <c r="J28" s="104">
        <v>0</v>
      </c>
      <c r="K28" s="104">
        <v>1040</v>
      </c>
      <c r="L28" s="104">
        <v>812</v>
      </c>
      <c r="M28" s="102"/>
      <c r="N28" s="107"/>
      <c r="P28" s="107"/>
      <c r="Q28" s="107"/>
    </row>
    <row r="29" spans="1:17" ht="21" customHeight="1">
      <c r="A29" s="100"/>
      <c r="B29" s="103" t="s">
        <v>424</v>
      </c>
      <c r="C29" s="94"/>
      <c r="D29" s="104">
        <v>2007</v>
      </c>
      <c r="E29" s="104">
        <v>0</v>
      </c>
      <c r="F29" s="104">
        <v>0</v>
      </c>
      <c r="G29" s="104">
        <v>24</v>
      </c>
      <c r="H29" s="104">
        <v>2031</v>
      </c>
      <c r="I29" s="104">
        <v>-4</v>
      </c>
      <c r="J29" s="104">
        <v>1</v>
      </c>
      <c r="K29" s="104">
        <v>36</v>
      </c>
      <c r="L29" s="104">
        <v>1992</v>
      </c>
      <c r="M29" s="102"/>
      <c r="N29" s="107"/>
      <c r="P29" s="107"/>
      <c r="Q29" s="107"/>
    </row>
    <row r="30" spans="1:17" ht="21" customHeight="1">
      <c r="A30" s="100"/>
      <c r="B30" s="103" t="s">
        <v>425</v>
      </c>
      <c r="D30" s="104">
        <v>31173</v>
      </c>
      <c r="E30" s="104">
        <v>0</v>
      </c>
      <c r="F30" s="104">
        <v>0</v>
      </c>
      <c r="G30" s="104">
        <v>213</v>
      </c>
      <c r="H30" s="104">
        <v>31386</v>
      </c>
      <c r="I30" s="104">
        <v>0</v>
      </c>
      <c r="J30" s="104">
        <v>189</v>
      </c>
      <c r="K30" s="104">
        <v>0</v>
      </c>
      <c r="L30" s="104">
        <v>31575</v>
      </c>
      <c r="M30" s="102"/>
      <c r="N30" s="107"/>
      <c r="P30" s="107"/>
      <c r="Q30" s="107"/>
    </row>
    <row r="31" spans="1:17" ht="21" customHeight="1">
      <c r="A31" s="100"/>
      <c r="B31" s="103" t="s">
        <v>426</v>
      </c>
      <c r="D31" s="104">
        <v>50156</v>
      </c>
      <c r="E31" s="104">
        <v>0</v>
      </c>
      <c r="F31" s="104">
        <v>0</v>
      </c>
      <c r="G31" s="104">
        <v>781</v>
      </c>
      <c r="H31" s="104">
        <v>50937</v>
      </c>
      <c r="I31" s="104">
        <v>0</v>
      </c>
      <c r="J31" s="104">
        <v>769</v>
      </c>
      <c r="K31" s="104">
        <v>2465</v>
      </c>
      <c r="L31" s="104">
        <v>49241</v>
      </c>
      <c r="M31" s="102"/>
      <c r="N31" s="107"/>
      <c r="P31" s="107"/>
      <c r="Q31" s="107"/>
    </row>
    <row r="32" spans="1:17" ht="21" customHeight="1">
      <c r="A32" s="105"/>
      <c r="B32" s="103" t="s">
        <v>427</v>
      </c>
      <c r="C32" s="94"/>
      <c r="D32" s="104">
        <v>4741</v>
      </c>
      <c r="E32" s="104">
        <v>0</v>
      </c>
      <c r="F32" s="104">
        <v>0</v>
      </c>
      <c r="G32" s="104">
        <v>145</v>
      </c>
      <c r="H32" s="104">
        <v>4886</v>
      </c>
      <c r="I32" s="104">
        <v>0</v>
      </c>
      <c r="J32" s="104">
        <v>14</v>
      </c>
      <c r="K32" s="104">
        <v>0</v>
      </c>
      <c r="L32" s="104">
        <v>4900</v>
      </c>
      <c r="M32" s="102"/>
      <c r="N32" s="107"/>
      <c r="P32" s="107"/>
      <c r="Q32" s="107"/>
    </row>
    <row r="33" spans="1:17" ht="21" customHeight="1">
      <c r="A33" s="100"/>
      <c r="B33" s="101" t="s">
        <v>428</v>
      </c>
      <c r="C33" s="94"/>
      <c r="D33" s="99">
        <f t="shared" ref="D33:L33" si="8">SUM(D34:D37)</f>
        <v>161908</v>
      </c>
      <c r="E33" s="99">
        <f t="shared" si="8"/>
        <v>0</v>
      </c>
      <c r="F33" s="99">
        <f t="shared" si="8"/>
        <v>0</v>
      </c>
      <c r="G33" s="99">
        <f t="shared" si="8"/>
        <v>573</v>
      </c>
      <c r="H33" s="99">
        <f t="shared" si="8"/>
        <v>162481</v>
      </c>
      <c r="I33" s="99">
        <f t="shared" si="8"/>
        <v>-5406</v>
      </c>
      <c r="J33" s="99">
        <f t="shared" si="8"/>
        <v>316</v>
      </c>
      <c r="K33" s="99">
        <f t="shared" si="8"/>
        <v>142109</v>
      </c>
      <c r="L33" s="99">
        <f t="shared" si="8"/>
        <v>15282</v>
      </c>
      <c r="M33" s="102"/>
      <c r="N33" s="107"/>
      <c r="P33" s="107"/>
      <c r="Q33" s="107"/>
    </row>
    <row r="34" spans="1:17" ht="21" customHeight="1">
      <c r="A34" s="100"/>
      <c r="B34" s="103" t="s">
        <v>429</v>
      </c>
      <c r="D34" s="104">
        <v>146471</v>
      </c>
      <c r="E34" s="104">
        <v>0</v>
      </c>
      <c r="F34" s="104">
        <v>0</v>
      </c>
      <c r="G34" s="104">
        <v>331</v>
      </c>
      <c r="H34" s="104">
        <v>146802</v>
      </c>
      <c r="I34" s="104">
        <v>-5545</v>
      </c>
      <c r="J34" s="104">
        <v>302</v>
      </c>
      <c r="K34" s="104">
        <v>131335</v>
      </c>
      <c r="L34" s="104">
        <v>10224</v>
      </c>
      <c r="M34" s="102"/>
      <c r="N34" s="107"/>
      <c r="P34" s="107"/>
      <c r="Q34" s="107"/>
    </row>
    <row r="35" spans="1:17" ht="21" customHeight="1">
      <c r="A35" s="100"/>
      <c r="B35" s="103" t="s">
        <v>430</v>
      </c>
      <c r="D35" s="104">
        <v>11246</v>
      </c>
      <c r="E35" s="104">
        <v>0</v>
      </c>
      <c r="F35" s="104">
        <v>0</v>
      </c>
      <c r="G35" s="104">
        <v>242</v>
      </c>
      <c r="H35" s="104">
        <v>11488</v>
      </c>
      <c r="I35" s="104">
        <v>79</v>
      </c>
      <c r="J35" s="104">
        <v>14</v>
      </c>
      <c r="K35" s="104">
        <v>7014</v>
      </c>
      <c r="L35" s="104">
        <v>4567</v>
      </c>
      <c r="M35" s="102"/>
      <c r="N35" s="107"/>
      <c r="P35" s="107"/>
      <c r="Q35" s="107"/>
    </row>
    <row r="36" spans="1:17" ht="21" customHeight="1">
      <c r="A36" s="100"/>
      <c r="B36" s="103" t="s">
        <v>431</v>
      </c>
      <c r="D36" s="104">
        <v>3486</v>
      </c>
      <c r="E36" s="104">
        <v>0</v>
      </c>
      <c r="F36" s="104">
        <v>0</v>
      </c>
      <c r="G36" s="104">
        <v>0</v>
      </c>
      <c r="H36" s="104">
        <v>3486</v>
      </c>
      <c r="I36" s="104">
        <v>68</v>
      </c>
      <c r="J36" s="104">
        <v>0</v>
      </c>
      <c r="K36" s="104">
        <v>3232</v>
      </c>
      <c r="L36" s="104">
        <v>322</v>
      </c>
      <c r="M36" s="102"/>
      <c r="N36" s="107"/>
      <c r="P36" s="107"/>
      <c r="Q36" s="107"/>
    </row>
    <row r="37" spans="1:17" ht="21" customHeight="1">
      <c r="A37" s="100"/>
      <c r="B37" s="103" t="s">
        <v>432</v>
      </c>
      <c r="D37" s="104">
        <v>705</v>
      </c>
      <c r="E37" s="104">
        <v>0</v>
      </c>
      <c r="F37" s="104">
        <v>0</v>
      </c>
      <c r="G37" s="104">
        <v>0</v>
      </c>
      <c r="H37" s="104">
        <v>705</v>
      </c>
      <c r="I37" s="104">
        <v>-8</v>
      </c>
      <c r="J37" s="104">
        <v>0</v>
      </c>
      <c r="K37" s="104">
        <v>528</v>
      </c>
      <c r="L37" s="104">
        <v>169</v>
      </c>
      <c r="M37" s="102"/>
      <c r="N37" s="107"/>
      <c r="P37" s="107"/>
      <c r="Q37" s="107"/>
    </row>
    <row r="38" spans="1:17" ht="21" customHeight="1">
      <c r="A38" s="100"/>
      <c r="B38" s="101" t="s">
        <v>433</v>
      </c>
      <c r="C38" s="94"/>
      <c r="D38" s="99">
        <f t="shared" ref="D38:L38" si="9">SUM(D39:D47)</f>
        <v>1560454</v>
      </c>
      <c r="E38" s="99">
        <f t="shared" si="9"/>
        <v>369</v>
      </c>
      <c r="F38" s="99">
        <f t="shared" si="9"/>
        <v>0</v>
      </c>
      <c r="G38" s="99">
        <f t="shared" si="9"/>
        <v>12660</v>
      </c>
      <c r="H38" s="99">
        <f t="shared" si="9"/>
        <v>1573483</v>
      </c>
      <c r="I38" s="99">
        <f t="shared" si="9"/>
        <v>4617</v>
      </c>
      <c r="J38" s="99">
        <f t="shared" si="9"/>
        <v>4653</v>
      </c>
      <c r="K38" s="99">
        <f t="shared" si="9"/>
        <v>1263179</v>
      </c>
      <c r="L38" s="99">
        <f t="shared" si="9"/>
        <v>319574</v>
      </c>
      <c r="M38" s="102"/>
      <c r="N38" s="107"/>
      <c r="P38" s="107"/>
      <c r="Q38" s="107"/>
    </row>
    <row r="39" spans="1:17" ht="21" customHeight="1">
      <c r="A39" s="100"/>
      <c r="B39" s="103" t="s">
        <v>434</v>
      </c>
      <c r="D39" s="104">
        <v>247917</v>
      </c>
      <c r="E39" s="104">
        <v>0</v>
      </c>
      <c r="F39" s="104">
        <v>0</v>
      </c>
      <c r="G39" s="104">
        <v>1841</v>
      </c>
      <c r="H39" s="104">
        <v>249758</v>
      </c>
      <c r="I39" s="104">
        <v>397</v>
      </c>
      <c r="J39" s="104">
        <v>2145</v>
      </c>
      <c r="K39" s="104">
        <v>197813</v>
      </c>
      <c r="L39" s="104">
        <v>54487</v>
      </c>
      <c r="M39" s="102"/>
      <c r="N39" s="107"/>
      <c r="P39" s="107"/>
      <c r="Q39" s="107"/>
    </row>
    <row r="40" spans="1:17" ht="21" customHeight="1">
      <c r="A40" s="100"/>
      <c r="B40" s="103" t="s">
        <v>435</v>
      </c>
      <c r="D40" s="104">
        <v>67964</v>
      </c>
      <c r="E40" s="104">
        <v>0</v>
      </c>
      <c r="F40" s="104">
        <v>0</v>
      </c>
      <c r="G40" s="104">
        <v>365</v>
      </c>
      <c r="H40" s="104">
        <v>68329</v>
      </c>
      <c r="I40" s="104">
        <v>-208</v>
      </c>
      <c r="J40" s="104">
        <v>24</v>
      </c>
      <c r="K40" s="104">
        <v>55259</v>
      </c>
      <c r="L40" s="104">
        <v>12886</v>
      </c>
      <c r="M40" s="102"/>
      <c r="N40" s="107"/>
      <c r="P40" s="107"/>
      <c r="Q40" s="107"/>
    </row>
    <row r="41" spans="1:17" ht="21" customHeight="1">
      <c r="A41" s="100"/>
      <c r="B41" s="103" t="s">
        <v>436</v>
      </c>
      <c r="D41" s="104">
        <v>119244</v>
      </c>
      <c r="E41" s="104">
        <v>0</v>
      </c>
      <c r="F41" s="104">
        <v>0</v>
      </c>
      <c r="G41" s="104">
        <v>2695</v>
      </c>
      <c r="H41" s="104">
        <v>121939</v>
      </c>
      <c r="I41" s="104">
        <v>65</v>
      </c>
      <c r="J41" s="104">
        <v>18</v>
      </c>
      <c r="K41" s="104">
        <v>104213</v>
      </c>
      <c r="L41" s="104">
        <v>17809</v>
      </c>
      <c r="M41" s="102"/>
      <c r="N41" s="107"/>
      <c r="P41" s="107"/>
      <c r="Q41" s="107"/>
    </row>
    <row r="42" spans="1:17" ht="21" customHeight="1">
      <c r="A42" s="100"/>
      <c r="B42" s="103" t="s">
        <v>437</v>
      </c>
      <c r="D42" s="104">
        <v>215484</v>
      </c>
      <c r="E42" s="104">
        <v>0</v>
      </c>
      <c r="F42" s="104">
        <v>0</v>
      </c>
      <c r="G42" s="104">
        <v>527</v>
      </c>
      <c r="H42" s="104">
        <v>216011</v>
      </c>
      <c r="I42" s="104">
        <v>1518</v>
      </c>
      <c r="J42" s="104">
        <v>668</v>
      </c>
      <c r="K42" s="104">
        <v>159647</v>
      </c>
      <c r="L42" s="104">
        <v>58550</v>
      </c>
      <c r="M42" s="102"/>
      <c r="N42" s="107"/>
      <c r="P42" s="107"/>
      <c r="Q42" s="107"/>
    </row>
    <row r="43" spans="1:17" ht="21" customHeight="1">
      <c r="A43" s="100"/>
      <c r="B43" s="103" t="s">
        <v>438</v>
      </c>
      <c r="C43" s="94"/>
      <c r="D43" s="104">
        <v>244056</v>
      </c>
      <c r="E43" s="104">
        <v>0</v>
      </c>
      <c r="F43" s="104">
        <v>0</v>
      </c>
      <c r="G43" s="104">
        <v>1174</v>
      </c>
      <c r="H43" s="104">
        <v>245230</v>
      </c>
      <c r="I43" s="104">
        <v>-343</v>
      </c>
      <c r="J43" s="104">
        <v>422</v>
      </c>
      <c r="K43" s="104">
        <v>229486</v>
      </c>
      <c r="L43" s="104">
        <v>15823</v>
      </c>
      <c r="M43" s="102"/>
      <c r="N43" s="107"/>
      <c r="P43" s="107"/>
      <c r="Q43" s="107"/>
    </row>
    <row r="44" spans="1:17" ht="21" customHeight="1">
      <c r="A44" s="100"/>
      <c r="B44" s="103" t="s">
        <v>439</v>
      </c>
      <c r="C44" s="94"/>
      <c r="D44" s="104">
        <v>76787</v>
      </c>
      <c r="E44" s="104">
        <v>318</v>
      </c>
      <c r="F44" s="104">
        <v>0</v>
      </c>
      <c r="G44" s="104">
        <v>88</v>
      </c>
      <c r="H44" s="104">
        <v>77193</v>
      </c>
      <c r="I44" s="104">
        <v>-158</v>
      </c>
      <c r="J44" s="104">
        <v>467</v>
      </c>
      <c r="K44" s="104">
        <v>57887</v>
      </c>
      <c r="L44" s="104">
        <v>19615</v>
      </c>
      <c r="M44" s="102"/>
      <c r="N44" s="107"/>
      <c r="P44" s="107"/>
      <c r="Q44" s="107"/>
    </row>
    <row r="45" spans="1:17" ht="21" customHeight="1">
      <c r="A45" s="100"/>
      <c r="B45" s="103" t="s">
        <v>440</v>
      </c>
      <c r="D45" s="104">
        <v>10814</v>
      </c>
      <c r="E45" s="104">
        <v>0</v>
      </c>
      <c r="F45" s="104">
        <v>0</v>
      </c>
      <c r="G45" s="104">
        <v>28</v>
      </c>
      <c r="H45" s="104">
        <v>10842</v>
      </c>
      <c r="I45" s="104">
        <v>-221</v>
      </c>
      <c r="J45" s="104">
        <v>28</v>
      </c>
      <c r="K45" s="104">
        <v>7631</v>
      </c>
      <c r="L45" s="104">
        <v>3018</v>
      </c>
      <c r="M45" s="102"/>
      <c r="N45" s="107"/>
      <c r="P45" s="107"/>
      <c r="Q45" s="107"/>
    </row>
    <row r="46" spans="1:17" ht="21" customHeight="1">
      <c r="A46" s="100"/>
      <c r="B46" s="103" t="s">
        <v>441</v>
      </c>
      <c r="D46" s="104">
        <v>69607</v>
      </c>
      <c r="E46" s="104">
        <v>20</v>
      </c>
      <c r="F46" s="104">
        <v>0</v>
      </c>
      <c r="G46" s="104">
        <v>539</v>
      </c>
      <c r="H46" s="104">
        <v>70166</v>
      </c>
      <c r="I46" s="104">
        <v>-1013</v>
      </c>
      <c r="J46" s="104">
        <v>131</v>
      </c>
      <c r="K46" s="104">
        <v>53539</v>
      </c>
      <c r="L46" s="104">
        <v>15745</v>
      </c>
      <c r="M46" s="102"/>
      <c r="N46" s="107"/>
      <c r="P46" s="107"/>
      <c r="Q46" s="107"/>
    </row>
    <row r="47" spans="1:17" ht="21" customHeight="1">
      <c r="A47" s="100"/>
      <c r="B47" s="103" t="s">
        <v>442</v>
      </c>
      <c r="D47" s="104">
        <v>508581</v>
      </c>
      <c r="E47" s="104">
        <v>31</v>
      </c>
      <c r="F47" s="104">
        <v>0</v>
      </c>
      <c r="G47" s="104">
        <v>5403</v>
      </c>
      <c r="H47" s="104">
        <v>514015</v>
      </c>
      <c r="I47" s="104">
        <v>4580</v>
      </c>
      <c r="J47" s="104">
        <v>750</v>
      </c>
      <c r="K47" s="104">
        <v>397704</v>
      </c>
      <c r="L47" s="104">
        <v>121641</v>
      </c>
      <c r="M47" s="102"/>
      <c r="N47" s="107"/>
      <c r="P47" s="107"/>
      <c r="Q47" s="107"/>
    </row>
    <row r="48" spans="1:17" ht="21" customHeight="1">
      <c r="A48" s="100"/>
      <c r="B48" s="101" t="s">
        <v>443</v>
      </c>
      <c r="D48" s="99">
        <f t="shared" ref="D48:L48" si="10">SUM(D49:D57)</f>
        <v>954679</v>
      </c>
      <c r="E48" s="99">
        <f t="shared" si="10"/>
        <v>0</v>
      </c>
      <c r="F48" s="99">
        <f t="shared" si="10"/>
        <v>0</v>
      </c>
      <c r="G48" s="99">
        <f t="shared" si="10"/>
        <v>8844</v>
      </c>
      <c r="H48" s="99">
        <f t="shared" si="10"/>
        <v>963523</v>
      </c>
      <c r="I48" s="99">
        <f t="shared" si="10"/>
        <v>48</v>
      </c>
      <c r="J48" s="99">
        <f t="shared" si="10"/>
        <v>7830</v>
      </c>
      <c r="K48" s="99">
        <f t="shared" si="10"/>
        <v>726497</v>
      </c>
      <c r="L48" s="99">
        <f t="shared" si="10"/>
        <v>244904</v>
      </c>
      <c r="M48" s="102"/>
      <c r="N48" s="107"/>
      <c r="P48" s="107"/>
      <c r="Q48" s="107"/>
    </row>
    <row r="49" spans="1:17" ht="21" customHeight="1">
      <c r="A49" s="100"/>
      <c r="B49" s="103" t="s">
        <v>444</v>
      </c>
      <c r="D49" s="104">
        <v>14860</v>
      </c>
      <c r="E49" s="104">
        <v>0</v>
      </c>
      <c r="F49" s="104">
        <v>0</v>
      </c>
      <c r="G49" s="104">
        <v>312</v>
      </c>
      <c r="H49" s="104">
        <v>15172</v>
      </c>
      <c r="I49" s="104">
        <v>-869</v>
      </c>
      <c r="J49" s="104">
        <v>1</v>
      </c>
      <c r="K49" s="104">
        <v>10204</v>
      </c>
      <c r="L49" s="104">
        <v>4100</v>
      </c>
      <c r="M49" s="102"/>
      <c r="N49" s="107"/>
      <c r="P49" s="107"/>
      <c r="Q49" s="107"/>
    </row>
    <row r="50" spans="1:17" ht="21" customHeight="1">
      <c r="A50" s="100"/>
      <c r="B50" s="103" t="s">
        <v>445</v>
      </c>
      <c r="D50" s="104">
        <v>36475</v>
      </c>
      <c r="E50" s="104">
        <v>0</v>
      </c>
      <c r="F50" s="104">
        <v>0</v>
      </c>
      <c r="G50" s="104">
        <v>167</v>
      </c>
      <c r="H50" s="104">
        <v>36642</v>
      </c>
      <c r="I50" s="104">
        <v>-771</v>
      </c>
      <c r="J50" s="104">
        <v>42</v>
      </c>
      <c r="K50" s="104">
        <v>24341</v>
      </c>
      <c r="L50" s="104">
        <v>11572</v>
      </c>
      <c r="M50" s="102"/>
      <c r="N50" s="107"/>
      <c r="P50" s="107"/>
      <c r="Q50" s="107"/>
    </row>
    <row r="51" spans="1:17" ht="21" customHeight="1">
      <c r="A51" s="100"/>
      <c r="B51" s="103" t="s">
        <v>446</v>
      </c>
      <c r="D51" s="104">
        <v>78154</v>
      </c>
      <c r="E51" s="104">
        <v>0</v>
      </c>
      <c r="F51" s="104">
        <v>0</v>
      </c>
      <c r="G51" s="104">
        <v>822</v>
      </c>
      <c r="H51" s="104">
        <v>78976</v>
      </c>
      <c r="I51" s="104">
        <v>-206</v>
      </c>
      <c r="J51" s="104">
        <v>272</v>
      </c>
      <c r="K51" s="104">
        <v>60826</v>
      </c>
      <c r="L51" s="104">
        <v>18216</v>
      </c>
      <c r="M51" s="102"/>
      <c r="N51" s="107"/>
      <c r="P51" s="107"/>
      <c r="Q51" s="107"/>
    </row>
    <row r="52" spans="1:17" ht="21" customHeight="1">
      <c r="A52" s="100"/>
      <c r="B52" s="103" t="s">
        <v>447</v>
      </c>
      <c r="C52" s="94"/>
      <c r="D52" s="104">
        <v>84041</v>
      </c>
      <c r="E52" s="104">
        <v>0</v>
      </c>
      <c r="F52" s="104">
        <v>0</v>
      </c>
      <c r="G52" s="104">
        <v>627</v>
      </c>
      <c r="H52" s="104">
        <v>84668</v>
      </c>
      <c r="I52" s="104">
        <v>-333</v>
      </c>
      <c r="J52" s="104">
        <v>604</v>
      </c>
      <c r="K52" s="104">
        <v>52827</v>
      </c>
      <c r="L52" s="104">
        <v>32112</v>
      </c>
      <c r="M52" s="102"/>
      <c r="N52" s="107"/>
      <c r="P52" s="107"/>
      <c r="Q52" s="107"/>
    </row>
    <row r="53" spans="1:17" ht="21" customHeight="1">
      <c r="A53" s="100"/>
      <c r="B53" s="103" t="s">
        <v>448</v>
      </c>
      <c r="D53" s="104">
        <v>158422</v>
      </c>
      <c r="E53" s="104">
        <v>0</v>
      </c>
      <c r="F53" s="104">
        <v>0</v>
      </c>
      <c r="G53" s="104">
        <v>2155</v>
      </c>
      <c r="H53" s="104">
        <v>160577</v>
      </c>
      <c r="I53" s="104">
        <v>395</v>
      </c>
      <c r="J53" s="104">
        <v>2448</v>
      </c>
      <c r="K53" s="104">
        <v>100164</v>
      </c>
      <c r="L53" s="104">
        <v>63256</v>
      </c>
      <c r="M53" s="102"/>
      <c r="N53" s="107"/>
      <c r="P53" s="107"/>
      <c r="Q53" s="107"/>
    </row>
    <row r="54" spans="1:17" ht="21" customHeight="1">
      <c r="A54" s="100"/>
      <c r="B54" s="103" t="s">
        <v>449</v>
      </c>
      <c r="D54" s="104">
        <v>413731</v>
      </c>
      <c r="E54" s="104">
        <v>0</v>
      </c>
      <c r="F54" s="104">
        <v>0</v>
      </c>
      <c r="G54" s="104">
        <v>2740</v>
      </c>
      <c r="H54" s="104">
        <v>416471</v>
      </c>
      <c r="I54" s="104">
        <v>1487</v>
      </c>
      <c r="J54" s="104">
        <v>3738</v>
      </c>
      <c r="K54" s="104">
        <v>352549</v>
      </c>
      <c r="L54" s="104">
        <v>69147</v>
      </c>
      <c r="M54" s="102"/>
      <c r="N54" s="107"/>
      <c r="P54" s="107"/>
      <c r="Q54" s="107"/>
    </row>
    <row r="55" spans="1:17" ht="21" customHeight="1">
      <c r="A55" s="100"/>
      <c r="B55" s="103" t="s">
        <v>450</v>
      </c>
      <c r="D55" s="104">
        <v>32638</v>
      </c>
      <c r="E55" s="104">
        <v>0</v>
      </c>
      <c r="F55" s="104">
        <v>0</v>
      </c>
      <c r="G55" s="104">
        <v>416</v>
      </c>
      <c r="H55" s="104">
        <v>33054</v>
      </c>
      <c r="I55" s="104">
        <v>766</v>
      </c>
      <c r="J55" s="104">
        <v>21</v>
      </c>
      <c r="K55" s="104">
        <v>23130</v>
      </c>
      <c r="L55" s="104">
        <v>10711</v>
      </c>
      <c r="M55" s="102"/>
      <c r="N55" s="107"/>
      <c r="P55" s="107"/>
      <c r="Q55" s="107"/>
    </row>
    <row r="56" spans="1:17" ht="21" customHeight="1">
      <c r="A56" s="100"/>
      <c r="B56" s="103" t="s">
        <v>451</v>
      </c>
      <c r="D56" s="104">
        <v>5797</v>
      </c>
      <c r="E56" s="104">
        <v>0</v>
      </c>
      <c r="F56" s="104">
        <v>0</v>
      </c>
      <c r="G56" s="104">
        <v>0</v>
      </c>
      <c r="H56" s="104">
        <v>5797</v>
      </c>
      <c r="I56" s="104">
        <v>-51</v>
      </c>
      <c r="J56" s="104">
        <v>0</v>
      </c>
      <c r="K56" s="104">
        <v>4020</v>
      </c>
      <c r="L56" s="104">
        <v>1726</v>
      </c>
      <c r="M56" s="102"/>
      <c r="N56" s="107"/>
      <c r="P56" s="107"/>
      <c r="Q56" s="107"/>
    </row>
    <row r="57" spans="1:17" ht="21" customHeight="1">
      <c r="A57" s="100"/>
      <c r="B57" s="103" t="s">
        <v>452</v>
      </c>
      <c r="D57" s="104">
        <v>130561</v>
      </c>
      <c r="E57" s="104">
        <v>0</v>
      </c>
      <c r="F57" s="104">
        <v>0</v>
      </c>
      <c r="G57" s="104">
        <v>1605</v>
      </c>
      <c r="H57" s="104">
        <v>132166</v>
      </c>
      <c r="I57" s="104">
        <v>-370</v>
      </c>
      <c r="J57" s="104">
        <v>704</v>
      </c>
      <c r="K57" s="104">
        <v>98436</v>
      </c>
      <c r="L57" s="104">
        <v>34064</v>
      </c>
      <c r="M57" s="102"/>
      <c r="N57" s="107"/>
      <c r="P57" s="107"/>
      <c r="Q57" s="107"/>
    </row>
    <row r="58" spans="1:17" ht="21" customHeight="1">
      <c r="A58" s="100"/>
      <c r="B58" s="101" t="s">
        <v>453</v>
      </c>
      <c r="C58" s="94"/>
      <c r="D58" s="99">
        <f t="shared" ref="D58:L58" si="11">SUM(D59:D60)</f>
        <v>229603</v>
      </c>
      <c r="E58" s="99">
        <f t="shared" si="11"/>
        <v>0</v>
      </c>
      <c r="F58" s="99">
        <f t="shared" si="11"/>
        <v>0</v>
      </c>
      <c r="G58" s="99">
        <f t="shared" si="11"/>
        <v>18154</v>
      </c>
      <c r="H58" s="99">
        <f t="shared" si="11"/>
        <v>247757</v>
      </c>
      <c r="I58" s="99">
        <f t="shared" si="11"/>
        <v>2511</v>
      </c>
      <c r="J58" s="99">
        <f t="shared" si="11"/>
        <v>675</v>
      </c>
      <c r="K58" s="99">
        <f t="shared" si="11"/>
        <v>206338</v>
      </c>
      <c r="L58" s="99">
        <f t="shared" si="11"/>
        <v>44605</v>
      </c>
      <c r="M58" s="102"/>
      <c r="N58" s="107"/>
      <c r="P58" s="107"/>
      <c r="Q58" s="107"/>
    </row>
    <row r="59" spans="1:17" ht="21" customHeight="1">
      <c r="A59" s="100"/>
      <c r="B59" s="103" t="s">
        <v>454</v>
      </c>
      <c r="D59" s="104">
        <v>192785</v>
      </c>
      <c r="E59" s="104">
        <v>0</v>
      </c>
      <c r="F59" s="104">
        <v>0</v>
      </c>
      <c r="G59" s="104">
        <v>17416</v>
      </c>
      <c r="H59" s="104">
        <v>210201</v>
      </c>
      <c r="I59" s="104">
        <v>2864</v>
      </c>
      <c r="J59" s="104">
        <v>643</v>
      </c>
      <c r="K59" s="104">
        <v>178258</v>
      </c>
      <c r="L59" s="104">
        <v>35450</v>
      </c>
      <c r="M59" s="102"/>
      <c r="N59" s="107"/>
      <c r="P59" s="107"/>
      <c r="Q59" s="107"/>
    </row>
    <row r="60" spans="1:17" ht="21" customHeight="1">
      <c r="A60" s="100"/>
      <c r="B60" s="103" t="s">
        <v>455</v>
      </c>
      <c r="D60" s="104">
        <v>36818</v>
      </c>
      <c r="E60" s="104">
        <v>0</v>
      </c>
      <c r="F60" s="104">
        <v>0</v>
      </c>
      <c r="G60" s="104">
        <v>738</v>
      </c>
      <c r="H60" s="104">
        <v>37556</v>
      </c>
      <c r="I60" s="104">
        <v>-353</v>
      </c>
      <c r="J60" s="104">
        <v>32</v>
      </c>
      <c r="K60" s="104">
        <v>28080</v>
      </c>
      <c r="L60" s="104">
        <v>9155</v>
      </c>
      <c r="M60" s="102"/>
      <c r="N60" s="107"/>
      <c r="P60" s="107"/>
      <c r="Q60" s="107"/>
    </row>
    <row r="61" spans="1:17" ht="21" customHeight="1">
      <c r="A61" s="100"/>
      <c r="B61" s="101" t="s">
        <v>456</v>
      </c>
      <c r="C61" s="94"/>
      <c r="D61" s="99">
        <f t="shared" ref="D61:L61" si="12">SUM(D62:D68)</f>
        <v>170099</v>
      </c>
      <c r="E61" s="99">
        <f t="shared" si="12"/>
        <v>16</v>
      </c>
      <c r="F61" s="99">
        <f t="shared" si="12"/>
        <v>0</v>
      </c>
      <c r="G61" s="99">
        <f t="shared" si="12"/>
        <v>7926</v>
      </c>
      <c r="H61" s="99">
        <f t="shared" si="12"/>
        <v>178041</v>
      </c>
      <c r="I61" s="99">
        <f t="shared" si="12"/>
        <v>3837</v>
      </c>
      <c r="J61" s="99">
        <f t="shared" si="12"/>
        <v>656</v>
      </c>
      <c r="K61" s="99">
        <f t="shared" si="12"/>
        <v>114234</v>
      </c>
      <c r="L61" s="99">
        <f t="shared" si="12"/>
        <v>68300</v>
      </c>
      <c r="M61" s="102"/>
      <c r="N61" s="107"/>
      <c r="P61" s="107"/>
      <c r="Q61" s="107"/>
    </row>
    <row r="62" spans="1:17" ht="21" customHeight="1">
      <c r="A62" s="100"/>
      <c r="B62" s="103" t="s">
        <v>457</v>
      </c>
      <c r="D62" s="104">
        <v>14511</v>
      </c>
      <c r="E62" s="104">
        <v>0</v>
      </c>
      <c r="F62" s="104">
        <v>0</v>
      </c>
      <c r="G62" s="104">
        <v>32</v>
      </c>
      <c r="H62" s="104">
        <v>14543</v>
      </c>
      <c r="I62" s="104">
        <v>588</v>
      </c>
      <c r="J62" s="104">
        <v>15</v>
      </c>
      <c r="K62" s="104">
        <v>9436</v>
      </c>
      <c r="L62" s="104">
        <v>5710</v>
      </c>
      <c r="M62" s="102"/>
      <c r="N62" s="107"/>
      <c r="P62" s="107"/>
      <c r="Q62" s="107"/>
    </row>
    <row r="63" spans="1:17" ht="21" customHeight="1">
      <c r="A63" s="100"/>
      <c r="B63" s="103" t="s">
        <v>458</v>
      </c>
      <c r="D63" s="104">
        <v>1301</v>
      </c>
      <c r="E63" s="104">
        <v>0</v>
      </c>
      <c r="F63" s="104">
        <v>0</v>
      </c>
      <c r="G63" s="104">
        <v>0</v>
      </c>
      <c r="H63" s="104">
        <v>1301</v>
      </c>
      <c r="I63" s="104">
        <v>-42</v>
      </c>
      <c r="J63" s="104">
        <v>0</v>
      </c>
      <c r="K63" s="104">
        <v>861</v>
      </c>
      <c r="L63" s="104">
        <v>398</v>
      </c>
      <c r="M63" s="102"/>
      <c r="N63" s="107"/>
      <c r="P63" s="107"/>
      <c r="Q63" s="107"/>
    </row>
    <row r="64" spans="1:17" ht="21" customHeight="1">
      <c r="A64" s="100"/>
      <c r="B64" s="103" t="s">
        <v>459</v>
      </c>
      <c r="D64" s="104">
        <v>15549</v>
      </c>
      <c r="E64" s="104">
        <v>0</v>
      </c>
      <c r="F64" s="104">
        <v>0</v>
      </c>
      <c r="G64" s="104">
        <v>2033</v>
      </c>
      <c r="H64" s="104">
        <v>17582</v>
      </c>
      <c r="I64" s="104">
        <v>751</v>
      </c>
      <c r="J64" s="104">
        <v>363</v>
      </c>
      <c r="K64" s="104">
        <v>11321</v>
      </c>
      <c r="L64" s="104">
        <v>7375</v>
      </c>
      <c r="M64" s="102"/>
      <c r="N64" s="107"/>
      <c r="P64" s="107"/>
      <c r="Q64" s="107"/>
    </row>
    <row r="65" spans="1:17" ht="7.5" customHeight="1">
      <c r="A65" s="100"/>
      <c r="B65" s="103"/>
      <c r="C65" s="63"/>
      <c r="D65" s="106"/>
      <c r="E65" s="106"/>
      <c r="F65" s="106"/>
      <c r="G65" s="106"/>
      <c r="H65" s="106"/>
      <c r="I65" s="107"/>
      <c r="M65" s="92"/>
    </row>
    <row r="66" spans="1:17" ht="24">
      <c r="A66" s="100"/>
      <c r="B66" s="103" t="s">
        <v>461</v>
      </c>
      <c r="C66" s="94"/>
      <c r="D66" s="104">
        <v>358</v>
      </c>
      <c r="E66" s="104">
        <v>0</v>
      </c>
      <c r="F66" s="104">
        <v>0</v>
      </c>
      <c r="G66" s="104">
        <v>12</v>
      </c>
      <c r="H66" s="104">
        <v>370</v>
      </c>
      <c r="I66" s="104">
        <v>75</v>
      </c>
      <c r="J66" s="104">
        <v>0</v>
      </c>
      <c r="K66" s="104">
        <v>235</v>
      </c>
      <c r="L66" s="104">
        <v>210</v>
      </c>
      <c r="M66" s="102"/>
      <c r="N66" s="107"/>
      <c r="P66" s="107"/>
      <c r="Q66" s="107"/>
    </row>
    <row r="67" spans="1:17" ht="21" customHeight="1">
      <c r="A67" s="100"/>
      <c r="B67" s="103" t="s">
        <v>460</v>
      </c>
      <c r="D67" s="104">
        <v>8913</v>
      </c>
      <c r="E67" s="104">
        <v>0</v>
      </c>
      <c r="F67" s="104">
        <v>0</v>
      </c>
      <c r="G67" s="104">
        <v>2764</v>
      </c>
      <c r="H67" s="104">
        <v>11677</v>
      </c>
      <c r="I67" s="104">
        <v>237</v>
      </c>
      <c r="J67" s="104">
        <v>22</v>
      </c>
      <c r="K67" s="104">
        <v>6270</v>
      </c>
      <c r="L67" s="104">
        <v>5666</v>
      </c>
      <c r="M67" s="102"/>
      <c r="N67" s="107"/>
      <c r="P67" s="107"/>
      <c r="Q67" s="107"/>
    </row>
    <row r="68" spans="1:17" ht="21" customHeight="1">
      <c r="A68" s="100"/>
      <c r="B68" s="103" t="s">
        <v>462</v>
      </c>
      <c r="D68" s="104">
        <v>129467</v>
      </c>
      <c r="E68" s="104">
        <v>16</v>
      </c>
      <c r="F68" s="104">
        <v>0</v>
      </c>
      <c r="G68" s="104">
        <v>3085</v>
      </c>
      <c r="H68" s="104">
        <v>132568</v>
      </c>
      <c r="I68" s="104">
        <v>2228</v>
      </c>
      <c r="J68" s="104">
        <v>256</v>
      </c>
      <c r="K68" s="104">
        <v>86111</v>
      </c>
      <c r="L68" s="104">
        <v>48941</v>
      </c>
      <c r="M68" s="102"/>
      <c r="N68" s="107"/>
      <c r="P68" s="107"/>
      <c r="Q68" s="107"/>
    </row>
    <row r="69" spans="1:17" ht="21" customHeight="1">
      <c r="A69" s="100"/>
      <c r="B69" s="101" t="s">
        <v>463</v>
      </c>
      <c r="D69" s="99">
        <f t="shared" ref="D69:L69" si="13">SUM(D70:D76)</f>
        <v>1666587</v>
      </c>
      <c r="E69" s="99">
        <f t="shared" si="13"/>
        <v>0</v>
      </c>
      <c r="F69" s="99">
        <f t="shared" si="13"/>
        <v>1675</v>
      </c>
      <c r="G69" s="99">
        <f t="shared" si="13"/>
        <v>8699</v>
      </c>
      <c r="H69" s="99">
        <f t="shared" si="13"/>
        <v>1676961</v>
      </c>
      <c r="I69" s="99">
        <f t="shared" si="13"/>
        <v>14822</v>
      </c>
      <c r="J69" s="99">
        <f t="shared" si="13"/>
        <v>7582</v>
      </c>
      <c r="K69" s="99">
        <f t="shared" si="13"/>
        <v>1415269</v>
      </c>
      <c r="L69" s="99">
        <f t="shared" si="13"/>
        <v>284096</v>
      </c>
      <c r="M69" s="102"/>
      <c r="N69" s="107"/>
      <c r="P69" s="107"/>
      <c r="Q69" s="107"/>
    </row>
    <row r="70" spans="1:17" ht="21" customHeight="1">
      <c r="A70" s="100"/>
      <c r="B70" s="103" t="s">
        <v>464</v>
      </c>
      <c r="D70" s="104">
        <v>1203721</v>
      </c>
      <c r="E70" s="104">
        <v>0</v>
      </c>
      <c r="F70" s="104">
        <v>0</v>
      </c>
      <c r="G70" s="104">
        <v>2568</v>
      </c>
      <c r="H70" s="104">
        <v>1206289</v>
      </c>
      <c r="I70" s="104">
        <v>9556</v>
      </c>
      <c r="J70" s="104">
        <v>5791</v>
      </c>
      <c r="K70" s="104">
        <v>1059646</v>
      </c>
      <c r="L70" s="104">
        <v>161990</v>
      </c>
      <c r="M70" s="102"/>
      <c r="N70" s="107"/>
      <c r="P70" s="107"/>
      <c r="Q70" s="107"/>
    </row>
    <row r="71" spans="1:17" ht="21" customHeight="1">
      <c r="A71" s="100"/>
      <c r="B71" s="103" t="s">
        <v>465</v>
      </c>
      <c r="C71" s="94"/>
      <c r="D71" s="104">
        <v>54482</v>
      </c>
      <c r="E71" s="104">
        <v>0</v>
      </c>
      <c r="F71" s="104">
        <v>0</v>
      </c>
      <c r="G71" s="104">
        <v>73</v>
      </c>
      <c r="H71" s="104">
        <v>54555</v>
      </c>
      <c r="I71" s="104">
        <v>-35</v>
      </c>
      <c r="J71" s="104">
        <v>36</v>
      </c>
      <c r="K71" s="104">
        <v>46321</v>
      </c>
      <c r="L71" s="104">
        <v>8235</v>
      </c>
      <c r="M71" s="102"/>
      <c r="N71" s="107"/>
      <c r="P71" s="107"/>
      <c r="Q71" s="107"/>
    </row>
    <row r="72" spans="1:17" ht="21" customHeight="1">
      <c r="A72" s="100"/>
      <c r="B72" s="103" t="s">
        <v>466</v>
      </c>
      <c r="D72" s="104">
        <v>238652</v>
      </c>
      <c r="E72" s="104">
        <v>0</v>
      </c>
      <c r="F72" s="104">
        <v>1675</v>
      </c>
      <c r="G72" s="104">
        <v>4982</v>
      </c>
      <c r="H72" s="104">
        <v>245309</v>
      </c>
      <c r="I72" s="104">
        <v>877</v>
      </c>
      <c r="J72" s="104">
        <v>920</v>
      </c>
      <c r="K72" s="104">
        <v>183280</v>
      </c>
      <c r="L72" s="104">
        <v>63826</v>
      </c>
      <c r="M72" s="102"/>
      <c r="N72" s="107"/>
      <c r="P72" s="107"/>
      <c r="Q72" s="107"/>
    </row>
    <row r="73" spans="1:17" ht="21" customHeight="1">
      <c r="A73" s="100"/>
      <c r="B73" s="103" t="s">
        <v>467</v>
      </c>
      <c r="D73" s="104">
        <v>70667</v>
      </c>
      <c r="E73" s="104">
        <v>0</v>
      </c>
      <c r="F73" s="104">
        <v>0</v>
      </c>
      <c r="G73" s="104">
        <v>260</v>
      </c>
      <c r="H73" s="104">
        <v>70927</v>
      </c>
      <c r="I73" s="104">
        <v>2669</v>
      </c>
      <c r="J73" s="104">
        <v>82</v>
      </c>
      <c r="K73" s="104">
        <v>49634</v>
      </c>
      <c r="L73" s="104">
        <v>24044</v>
      </c>
      <c r="M73" s="102"/>
      <c r="N73" s="107"/>
      <c r="P73" s="107"/>
      <c r="Q73" s="107"/>
    </row>
    <row r="74" spans="1:17" ht="21" customHeight="1">
      <c r="A74" s="100"/>
      <c r="B74" s="103" t="s">
        <v>468</v>
      </c>
      <c r="D74" s="104">
        <v>81275</v>
      </c>
      <c r="E74" s="104">
        <v>0</v>
      </c>
      <c r="F74" s="104">
        <v>0</v>
      </c>
      <c r="G74" s="104">
        <v>4</v>
      </c>
      <c r="H74" s="104">
        <v>81279</v>
      </c>
      <c r="I74" s="104">
        <v>1054</v>
      </c>
      <c r="J74" s="104">
        <v>660</v>
      </c>
      <c r="K74" s="104">
        <v>61550</v>
      </c>
      <c r="L74" s="104">
        <v>21443</v>
      </c>
      <c r="M74" s="102"/>
      <c r="N74" s="107"/>
      <c r="P74" s="107"/>
      <c r="Q74" s="107"/>
    </row>
    <row r="75" spans="1:17" ht="21" customHeight="1">
      <c r="A75" s="100"/>
      <c r="B75" s="103" t="s">
        <v>469</v>
      </c>
      <c r="D75" s="104">
        <v>17251</v>
      </c>
      <c r="E75" s="104">
        <v>0</v>
      </c>
      <c r="F75" s="104">
        <v>0</v>
      </c>
      <c r="G75" s="104">
        <v>812</v>
      </c>
      <c r="H75" s="104">
        <v>18063</v>
      </c>
      <c r="I75" s="104">
        <v>677</v>
      </c>
      <c r="J75" s="104">
        <v>93</v>
      </c>
      <c r="K75" s="104">
        <v>14596</v>
      </c>
      <c r="L75" s="104">
        <v>4237</v>
      </c>
      <c r="M75" s="102"/>
      <c r="N75" s="107"/>
      <c r="P75" s="107"/>
      <c r="Q75" s="107"/>
    </row>
    <row r="76" spans="1:17" ht="21" customHeight="1">
      <c r="A76" s="105"/>
      <c r="B76" s="103" t="s">
        <v>470</v>
      </c>
      <c r="C76" s="94"/>
      <c r="D76" s="104">
        <v>539</v>
      </c>
      <c r="E76" s="104">
        <v>0</v>
      </c>
      <c r="F76" s="104">
        <v>0</v>
      </c>
      <c r="G76" s="104">
        <v>0</v>
      </c>
      <c r="H76" s="104">
        <v>539</v>
      </c>
      <c r="I76" s="104">
        <v>24</v>
      </c>
      <c r="J76" s="104">
        <v>0</v>
      </c>
      <c r="K76" s="104">
        <v>242</v>
      </c>
      <c r="L76" s="104">
        <v>321</v>
      </c>
      <c r="M76" s="102"/>
      <c r="N76" s="107"/>
      <c r="P76" s="107"/>
      <c r="Q76" s="107"/>
    </row>
    <row r="77" spans="1:17" ht="21" customHeight="1">
      <c r="A77" s="100"/>
      <c r="B77" s="101" t="s">
        <v>471</v>
      </c>
      <c r="C77" s="94"/>
      <c r="D77" s="99">
        <f t="shared" ref="D77:L77" si="14">SUM(D78)</f>
        <v>143242</v>
      </c>
      <c r="E77" s="99">
        <f t="shared" si="14"/>
        <v>0</v>
      </c>
      <c r="F77" s="99">
        <f t="shared" si="14"/>
        <v>0</v>
      </c>
      <c r="G77" s="99">
        <f t="shared" si="14"/>
        <v>677</v>
      </c>
      <c r="H77" s="99">
        <f t="shared" si="14"/>
        <v>143919</v>
      </c>
      <c r="I77" s="99">
        <f t="shared" si="14"/>
        <v>-1637</v>
      </c>
      <c r="J77" s="99">
        <f t="shared" si="14"/>
        <v>79</v>
      </c>
      <c r="K77" s="99">
        <f t="shared" si="14"/>
        <v>109591</v>
      </c>
      <c r="L77" s="99">
        <f t="shared" si="14"/>
        <v>32770</v>
      </c>
      <c r="M77" s="102"/>
      <c r="N77" s="107"/>
      <c r="P77" s="107"/>
      <c r="Q77" s="107"/>
    </row>
    <row r="78" spans="1:17" ht="21" customHeight="1">
      <c r="A78" s="100"/>
      <c r="B78" s="103" t="s">
        <v>472</v>
      </c>
      <c r="D78" s="104">
        <v>143242</v>
      </c>
      <c r="E78" s="104">
        <v>0</v>
      </c>
      <c r="F78" s="104">
        <v>0</v>
      </c>
      <c r="G78" s="104">
        <v>677</v>
      </c>
      <c r="H78" s="104">
        <v>143919</v>
      </c>
      <c r="I78" s="104">
        <v>-1637</v>
      </c>
      <c r="J78" s="104">
        <v>79</v>
      </c>
      <c r="K78" s="104">
        <v>109591</v>
      </c>
      <c r="L78" s="104">
        <v>32770</v>
      </c>
      <c r="M78" s="102"/>
      <c r="N78" s="107"/>
      <c r="P78" s="107"/>
      <c r="Q78" s="107"/>
    </row>
    <row r="79" spans="1:17" ht="21" customHeight="1">
      <c r="A79" s="100"/>
      <c r="B79" s="101">
        <v>47</v>
      </c>
      <c r="D79" s="99">
        <f t="shared" ref="D79:L79" si="15">D80+D83+D91+D93+D97+D103+D109+D119+D123</f>
        <v>5357693</v>
      </c>
      <c r="E79" s="99">
        <f t="shared" si="15"/>
        <v>2172</v>
      </c>
      <c r="F79" s="99">
        <f t="shared" si="15"/>
        <v>67</v>
      </c>
      <c r="G79" s="99">
        <f t="shared" si="15"/>
        <v>37317</v>
      </c>
      <c r="H79" s="99">
        <f t="shared" si="15"/>
        <v>5397249</v>
      </c>
      <c r="I79" s="99">
        <f t="shared" si="15"/>
        <v>1768</v>
      </c>
      <c r="J79" s="99">
        <f t="shared" si="15"/>
        <v>32457</v>
      </c>
      <c r="K79" s="99">
        <f t="shared" si="15"/>
        <v>4108928</v>
      </c>
      <c r="L79" s="99">
        <f t="shared" si="15"/>
        <v>1322546</v>
      </c>
      <c r="M79" s="102"/>
      <c r="N79" s="107"/>
      <c r="P79" s="107"/>
      <c r="Q79" s="107"/>
    </row>
    <row r="80" spans="1:17" ht="21" customHeight="1">
      <c r="A80" s="100"/>
      <c r="B80" s="101" t="s">
        <v>473</v>
      </c>
      <c r="D80" s="99">
        <f t="shared" ref="D80:L80" si="16">D81+D82</f>
        <v>2359247</v>
      </c>
      <c r="E80" s="99">
        <f t="shared" si="16"/>
        <v>27</v>
      </c>
      <c r="F80" s="99">
        <f t="shared" si="16"/>
        <v>0</v>
      </c>
      <c r="G80" s="99">
        <f t="shared" si="16"/>
        <v>10262</v>
      </c>
      <c r="H80" s="99">
        <f t="shared" si="16"/>
        <v>2369536</v>
      </c>
      <c r="I80" s="99">
        <f t="shared" si="16"/>
        <v>-1709</v>
      </c>
      <c r="J80" s="99">
        <f t="shared" si="16"/>
        <v>28073</v>
      </c>
      <c r="K80" s="99">
        <f t="shared" si="16"/>
        <v>1910950</v>
      </c>
      <c r="L80" s="99">
        <f t="shared" si="16"/>
        <v>484950</v>
      </c>
      <c r="M80" s="102"/>
      <c r="N80" s="107"/>
      <c r="P80" s="107"/>
      <c r="Q80" s="107"/>
    </row>
    <row r="81" spans="1:17" ht="21" customHeight="1">
      <c r="A81" s="100"/>
      <c r="B81" s="103" t="s">
        <v>474</v>
      </c>
      <c r="D81" s="104">
        <v>2221113</v>
      </c>
      <c r="E81" s="104">
        <v>27</v>
      </c>
      <c r="F81" s="104">
        <v>0</v>
      </c>
      <c r="G81" s="104">
        <v>8755</v>
      </c>
      <c r="H81" s="104">
        <v>2229895</v>
      </c>
      <c r="I81" s="104">
        <v>3061</v>
      </c>
      <c r="J81" s="104">
        <v>28043</v>
      </c>
      <c r="K81" s="104">
        <v>1815412</v>
      </c>
      <c r="L81" s="104">
        <v>445587</v>
      </c>
      <c r="M81" s="102"/>
      <c r="N81" s="107"/>
      <c r="P81" s="107"/>
      <c r="Q81" s="107"/>
    </row>
    <row r="82" spans="1:17" ht="21" customHeight="1">
      <c r="A82" s="100"/>
      <c r="B82" s="103" t="s">
        <v>475</v>
      </c>
      <c r="C82" s="94"/>
      <c r="D82" s="104">
        <v>138134</v>
      </c>
      <c r="E82" s="104">
        <v>0</v>
      </c>
      <c r="F82" s="104">
        <v>0</v>
      </c>
      <c r="G82" s="104">
        <v>1507</v>
      </c>
      <c r="H82" s="104">
        <v>139641</v>
      </c>
      <c r="I82" s="104">
        <v>-4770</v>
      </c>
      <c r="J82" s="104">
        <v>30</v>
      </c>
      <c r="K82" s="104">
        <v>95538</v>
      </c>
      <c r="L82" s="104">
        <v>39363</v>
      </c>
      <c r="M82" s="102"/>
      <c r="N82" s="107"/>
      <c r="P82" s="107"/>
      <c r="Q82" s="107"/>
    </row>
    <row r="83" spans="1:17" ht="21" customHeight="1">
      <c r="A83" s="100"/>
      <c r="B83" s="101" t="s">
        <v>476</v>
      </c>
      <c r="C83" s="94"/>
      <c r="D83" s="99">
        <f t="shared" ref="D83:L83" si="17">D84+D85+D86+D87+D88+D89+D90</f>
        <v>389612</v>
      </c>
      <c r="E83" s="99">
        <f t="shared" si="17"/>
        <v>1764</v>
      </c>
      <c r="F83" s="99">
        <f t="shared" si="17"/>
        <v>0</v>
      </c>
      <c r="G83" s="99">
        <f t="shared" si="17"/>
        <v>1106</v>
      </c>
      <c r="H83" s="99">
        <f t="shared" si="17"/>
        <v>392482</v>
      </c>
      <c r="I83" s="99">
        <f t="shared" si="17"/>
        <v>753</v>
      </c>
      <c r="J83" s="99">
        <f t="shared" si="17"/>
        <v>80</v>
      </c>
      <c r="K83" s="99">
        <f t="shared" si="17"/>
        <v>311019</v>
      </c>
      <c r="L83" s="99">
        <f t="shared" si="17"/>
        <v>82296</v>
      </c>
      <c r="M83" s="102"/>
      <c r="N83" s="107"/>
      <c r="P83" s="107"/>
      <c r="Q83" s="107"/>
    </row>
    <row r="84" spans="1:17" ht="21" customHeight="1">
      <c r="A84" s="100"/>
      <c r="B84" s="103" t="s">
        <v>477</v>
      </c>
      <c r="D84" s="104">
        <v>130310</v>
      </c>
      <c r="E84" s="104">
        <v>0</v>
      </c>
      <c r="F84" s="104">
        <v>0</v>
      </c>
      <c r="G84" s="104">
        <v>36</v>
      </c>
      <c r="H84" s="104">
        <v>130346</v>
      </c>
      <c r="I84" s="104">
        <v>-148</v>
      </c>
      <c r="J84" s="104">
        <v>38</v>
      </c>
      <c r="K84" s="104">
        <v>106994</v>
      </c>
      <c r="L84" s="104">
        <v>23242</v>
      </c>
      <c r="M84" s="102"/>
      <c r="N84" s="107"/>
      <c r="P84" s="107"/>
      <c r="Q84" s="107"/>
    </row>
    <row r="85" spans="1:17" ht="21" customHeight="1">
      <c r="A85" s="100"/>
      <c r="B85" s="103" t="s">
        <v>478</v>
      </c>
      <c r="D85" s="104">
        <v>178523</v>
      </c>
      <c r="E85" s="104">
        <v>1364</v>
      </c>
      <c r="F85" s="104">
        <v>0</v>
      </c>
      <c r="G85" s="104">
        <v>33</v>
      </c>
      <c r="H85" s="104">
        <v>179920</v>
      </c>
      <c r="I85" s="104">
        <v>-220</v>
      </c>
      <c r="J85" s="104">
        <v>10</v>
      </c>
      <c r="K85" s="104">
        <v>144027</v>
      </c>
      <c r="L85" s="104">
        <v>35683</v>
      </c>
      <c r="M85" s="102"/>
      <c r="N85" s="107"/>
      <c r="P85" s="107"/>
      <c r="Q85" s="107"/>
    </row>
    <row r="86" spans="1:17" ht="21" customHeight="1">
      <c r="A86" s="100"/>
      <c r="B86" s="103" t="s">
        <v>479</v>
      </c>
      <c r="C86" s="94"/>
      <c r="D86" s="104">
        <v>46766</v>
      </c>
      <c r="E86" s="104">
        <v>0</v>
      </c>
      <c r="F86" s="104">
        <v>0</v>
      </c>
      <c r="G86" s="104">
        <v>433</v>
      </c>
      <c r="H86" s="104">
        <v>47199</v>
      </c>
      <c r="I86" s="104">
        <v>1229</v>
      </c>
      <c r="J86" s="104">
        <v>0</v>
      </c>
      <c r="K86" s="104">
        <v>34406</v>
      </c>
      <c r="L86" s="104">
        <v>14022</v>
      </c>
      <c r="M86" s="102"/>
      <c r="N86" s="107"/>
      <c r="P86" s="107"/>
      <c r="Q86" s="107"/>
    </row>
    <row r="87" spans="1:17" ht="21" customHeight="1">
      <c r="A87" s="100"/>
      <c r="B87" s="103" t="s">
        <v>480</v>
      </c>
      <c r="D87" s="104">
        <v>7466</v>
      </c>
      <c r="E87" s="104">
        <v>400</v>
      </c>
      <c r="F87" s="104">
        <v>0</v>
      </c>
      <c r="G87" s="104">
        <v>132</v>
      </c>
      <c r="H87" s="104">
        <v>7998</v>
      </c>
      <c r="I87" s="104">
        <v>-55</v>
      </c>
      <c r="J87" s="104">
        <v>19</v>
      </c>
      <c r="K87" s="104">
        <v>4226</v>
      </c>
      <c r="L87" s="104">
        <v>3736</v>
      </c>
      <c r="M87" s="102"/>
      <c r="N87" s="107"/>
      <c r="P87" s="107"/>
      <c r="Q87" s="107"/>
    </row>
    <row r="88" spans="1:17" ht="21" customHeight="1">
      <c r="A88" s="100"/>
      <c r="B88" s="103" t="s">
        <v>481</v>
      </c>
      <c r="D88" s="104">
        <v>12558</v>
      </c>
      <c r="E88" s="104">
        <v>0</v>
      </c>
      <c r="F88" s="104">
        <v>0</v>
      </c>
      <c r="G88" s="104">
        <v>472</v>
      </c>
      <c r="H88" s="104">
        <v>13030</v>
      </c>
      <c r="I88" s="104">
        <v>-125</v>
      </c>
      <c r="J88" s="104">
        <v>0</v>
      </c>
      <c r="K88" s="104">
        <v>11211</v>
      </c>
      <c r="L88" s="104">
        <v>1694</v>
      </c>
      <c r="M88" s="102"/>
      <c r="N88" s="107"/>
      <c r="P88" s="107"/>
      <c r="Q88" s="107"/>
    </row>
    <row r="89" spans="1:17" ht="21" customHeight="1">
      <c r="A89" s="100"/>
      <c r="B89" s="103" t="s">
        <v>482</v>
      </c>
      <c r="D89" s="104">
        <v>2763</v>
      </c>
      <c r="E89" s="104">
        <v>0</v>
      </c>
      <c r="F89" s="104">
        <v>0</v>
      </c>
      <c r="G89" s="104">
        <v>0</v>
      </c>
      <c r="H89" s="104">
        <v>2763</v>
      </c>
      <c r="I89" s="104">
        <v>-55</v>
      </c>
      <c r="J89" s="104">
        <v>2</v>
      </c>
      <c r="K89" s="104">
        <v>2368</v>
      </c>
      <c r="L89" s="104">
        <v>342</v>
      </c>
      <c r="M89" s="102"/>
      <c r="N89" s="107"/>
      <c r="P89" s="107"/>
      <c r="Q89" s="107"/>
    </row>
    <row r="90" spans="1:17" ht="21" customHeight="1">
      <c r="A90" s="100"/>
      <c r="B90" s="103" t="s">
        <v>483</v>
      </c>
      <c r="C90" s="94"/>
      <c r="D90" s="104">
        <v>11226</v>
      </c>
      <c r="E90" s="104">
        <v>0</v>
      </c>
      <c r="F90" s="104">
        <v>0</v>
      </c>
      <c r="G90" s="104">
        <v>0</v>
      </c>
      <c r="H90" s="104">
        <v>11226</v>
      </c>
      <c r="I90" s="104">
        <v>127</v>
      </c>
      <c r="J90" s="104">
        <v>11</v>
      </c>
      <c r="K90" s="104">
        <v>7787</v>
      </c>
      <c r="L90" s="104">
        <v>3577</v>
      </c>
      <c r="M90" s="102"/>
      <c r="N90" s="107"/>
      <c r="P90" s="107"/>
      <c r="Q90" s="107"/>
    </row>
    <row r="91" spans="1:17" ht="21" customHeight="1">
      <c r="A91" s="100"/>
      <c r="B91" s="101" t="s">
        <v>484</v>
      </c>
      <c r="D91" s="99">
        <f t="shared" ref="D91:L91" si="18">D92</f>
        <v>608549</v>
      </c>
      <c r="E91" s="99">
        <f t="shared" si="18"/>
        <v>0</v>
      </c>
      <c r="F91" s="99">
        <f t="shared" si="18"/>
        <v>0</v>
      </c>
      <c r="G91" s="99">
        <f t="shared" si="18"/>
        <v>545</v>
      </c>
      <c r="H91" s="99">
        <f t="shared" si="18"/>
        <v>609094</v>
      </c>
      <c r="I91" s="99">
        <f t="shared" si="18"/>
        <v>197</v>
      </c>
      <c r="J91" s="99">
        <f t="shared" si="18"/>
        <v>67</v>
      </c>
      <c r="K91" s="99">
        <f t="shared" si="18"/>
        <v>573772</v>
      </c>
      <c r="L91" s="99">
        <f t="shared" si="18"/>
        <v>35586</v>
      </c>
      <c r="M91" s="102"/>
      <c r="N91" s="107"/>
      <c r="P91" s="107"/>
      <c r="Q91" s="107"/>
    </row>
    <row r="92" spans="1:17" ht="21" customHeight="1">
      <c r="A92" s="100"/>
      <c r="B92" s="103" t="s">
        <v>485</v>
      </c>
      <c r="D92" s="104">
        <v>608549</v>
      </c>
      <c r="E92" s="104">
        <v>0</v>
      </c>
      <c r="F92" s="104">
        <v>0</v>
      </c>
      <c r="G92" s="104">
        <v>545</v>
      </c>
      <c r="H92" s="104">
        <v>609094</v>
      </c>
      <c r="I92" s="104">
        <v>197</v>
      </c>
      <c r="J92" s="104">
        <v>67</v>
      </c>
      <c r="K92" s="104">
        <v>573772</v>
      </c>
      <c r="L92" s="104">
        <v>35586</v>
      </c>
      <c r="M92" s="102"/>
      <c r="N92" s="107"/>
      <c r="P92" s="107"/>
      <c r="Q92" s="107"/>
    </row>
    <row r="93" spans="1:17" ht="21" customHeight="1">
      <c r="A93" s="100"/>
      <c r="B93" s="101" t="s">
        <v>486</v>
      </c>
      <c r="D93" s="99">
        <f t="shared" ref="D93:L93" si="19">D94+D95+D96</f>
        <v>163168</v>
      </c>
      <c r="E93" s="99">
        <f t="shared" si="19"/>
        <v>0</v>
      </c>
      <c r="F93" s="99">
        <f t="shared" si="19"/>
        <v>61</v>
      </c>
      <c r="G93" s="99">
        <f t="shared" si="19"/>
        <v>8604</v>
      </c>
      <c r="H93" s="99">
        <f t="shared" si="19"/>
        <v>171833</v>
      </c>
      <c r="I93" s="99">
        <f t="shared" si="19"/>
        <v>-1974</v>
      </c>
      <c r="J93" s="99">
        <f t="shared" si="19"/>
        <v>573</v>
      </c>
      <c r="K93" s="99">
        <f t="shared" si="19"/>
        <v>119313</v>
      </c>
      <c r="L93" s="99">
        <f t="shared" si="19"/>
        <v>51119</v>
      </c>
      <c r="M93" s="102"/>
      <c r="N93" s="107"/>
      <c r="P93" s="107"/>
      <c r="Q93" s="107"/>
    </row>
    <row r="94" spans="1:17" ht="21" customHeight="1">
      <c r="A94" s="100"/>
      <c r="B94" s="103" t="s">
        <v>487</v>
      </c>
      <c r="C94" s="94"/>
      <c r="D94" s="104">
        <v>63664</v>
      </c>
      <c r="E94" s="104">
        <v>0</v>
      </c>
      <c r="F94" s="104">
        <v>0</v>
      </c>
      <c r="G94" s="104">
        <v>6158</v>
      </c>
      <c r="H94" s="104">
        <v>69822</v>
      </c>
      <c r="I94" s="104">
        <v>1235</v>
      </c>
      <c r="J94" s="104">
        <v>265</v>
      </c>
      <c r="K94" s="104">
        <v>47302</v>
      </c>
      <c r="L94" s="104">
        <v>24020</v>
      </c>
      <c r="M94" s="102"/>
      <c r="N94" s="107"/>
      <c r="P94" s="107"/>
      <c r="Q94" s="107"/>
    </row>
    <row r="95" spans="1:17" ht="21" customHeight="1">
      <c r="A95" s="100"/>
      <c r="B95" s="103" t="s">
        <v>488</v>
      </c>
      <c r="D95" s="104">
        <v>61851</v>
      </c>
      <c r="E95" s="104">
        <v>0</v>
      </c>
      <c r="F95" s="104">
        <v>61</v>
      </c>
      <c r="G95" s="104">
        <v>689</v>
      </c>
      <c r="H95" s="104">
        <v>62601</v>
      </c>
      <c r="I95" s="104">
        <v>-2095</v>
      </c>
      <c r="J95" s="104">
        <v>35</v>
      </c>
      <c r="K95" s="104">
        <v>43504</v>
      </c>
      <c r="L95" s="104">
        <v>17037</v>
      </c>
      <c r="M95" s="102"/>
      <c r="N95" s="107"/>
      <c r="P95" s="107"/>
      <c r="Q95" s="107"/>
    </row>
    <row r="96" spans="1:17" ht="21" customHeight="1">
      <c r="A96" s="100"/>
      <c r="B96" s="103" t="s">
        <v>489</v>
      </c>
      <c r="D96" s="104">
        <v>37653</v>
      </c>
      <c r="E96" s="104">
        <v>0</v>
      </c>
      <c r="F96" s="104">
        <v>0</v>
      </c>
      <c r="G96" s="104">
        <v>1757</v>
      </c>
      <c r="H96" s="104">
        <v>39410</v>
      </c>
      <c r="I96" s="104">
        <v>-1114</v>
      </c>
      <c r="J96" s="104">
        <v>273</v>
      </c>
      <c r="K96" s="104">
        <v>28507</v>
      </c>
      <c r="L96" s="104">
        <v>10062</v>
      </c>
      <c r="M96" s="102"/>
      <c r="N96" s="107"/>
      <c r="P96" s="107"/>
      <c r="Q96" s="107"/>
    </row>
    <row r="97" spans="1:17" ht="21" customHeight="1">
      <c r="A97" s="100"/>
      <c r="B97" s="101" t="s">
        <v>490</v>
      </c>
      <c r="D97" s="99">
        <f t="shared" ref="D97:L97" si="20">D98+D99+D100+D101+D102</f>
        <v>558468</v>
      </c>
      <c r="E97" s="99">
        <f t="shared" si="20"/>
        <v>60</v>
      </c>
      <c r="F97" s="99">
        <f t="shared" si="20"/>
        <v>6</v>
      </c>
      <c r="G97" s="99">
        <f t="shared" si="20"/>
        <v>7217</v>
      </c>
      <c r="H97" s="99">
        <f t="shared" si="20"/>
        <v>565751</v>
      </c>
      <c r="I97" s="99">
        <f t="shared" si="20"/>
        <v>-6616</v>
      </c>
      <c r="J97" s="99">
        <f t="shared" si="20"/>
        <v>1453</v>
      </c>
      <c r="K97" s="99">
        <f t="shared" si="20"/>
        <v>384055</v>
      </c>
      <c r="L97" s="99">
        <f t="shared" si="20"/>
        <v>176533</v>
      </c>
      <c r="M97" s="102"/>
      <c r="N97" s="107"/>
      <c r="P97" s="107"/>
      <c r="Q97" s="107"/>
    </row>
    <row r="98" spans="1:17" ht="21" customHeight="1">
      <c r="A98" s="100"/>
      <c r="B98" s="103" t="s">
        <v>491</v>
      </c>
      <c r="C98" s="94"/>
      <c r="D98" s="104">
        <v>10672</v>
      </c>
      <c r="E98" s="104">
        <v>0</v>
      </c>
      <c r="F98" s="104">
        <v>0</v>
      </c>
      <c r="G98" s="104">
        <v>57</v>
      </c>
      <c r="H98" s="104">
        <v>10729</v>
      </c>
      <c r="I98" s="104">
        <v>78</v>
      </c>
      <c r="J98" s="104">
        <v>215</v>
      </c>
      <c r="K98" s="104">
        <v>6622</v>
      </c>
      <c r="L98" s="104">
        <v>4400</v>
      </c>
      <c r="M98" s="102"/>
      <c r="N98" s="107"/>
      <c r="P98" s="107"/>
      <c r="Q98" s="107"/>
    </row>
    <row r="99" spans="1:17" ht="21" customHeight="1">
      <c r="A99" s="100"/>
      <c r="B99" s="103" t="s">
        <v>492</v>
      </c>
      <c r="D99" s="104">
        <v>171563</v>
      </c>
      <c r="E99" s="104">
        <v>0</v>
      </c>
      <c r="F99" s="104">
        <v>6</v>
      </c>
      <c r="G99" s="104">
        <v>1763</v>
      </c>
      <c r="H99" s="104">
        <v>173332</v>
      </c>
      <c r="I99" s="104">
        <v>1905</v>
      </c>
      <c r="J99" s="104">
        <v>124</v>
      </c>
      <c r="K99" s="104">
        <v>121490</v>
      </c>
      <c r="L99" s="104">
        <v>53871</v>
      </c>
      <c r="M99" s="102"/>
      <c r="N99" s="107"/>
      <c r="P99" s="107"/>
      <c r="Q99" s="107"/>
    </row>
    <row r="100" spans="1:17" ht="21" customHeight="1">
      <c r="A100" s="100"/>
      <c r="B100" s="103" t="s">
        <v>493</v>
      </c>
      <c r="D100" s="104">
        <v>12432</v>
      </c>
      <c r="E100" s="104">
        <v>0</v>
      </c>
      <c r="F100" s="104">
        <v>0</v>
      </c>
      <c r="G100" s="104">
        <v>20</v>
      </c>
      <c r="H100" s="104">
        <v>12452</v>
      </c>
      <c r="I100" s="104">
        <v>-623</v>
      </c>
      <c r="J100" s="104">
        <v>0</v>
      </c>
      <c r="K100" s="104">
        <v>7017</v>
      </c>
      <c r="L100" s="104">
        <v>4812</v>
      </c>
      <c r="M100" s="102"/>
      <c r="N100" s="107"/>
      <c r="P100" s="107"/>
      <c r="Q100" s="107"/>
    </row>
    <row r="101" spans="1:17" ht="21" customHeight="1">
      <c r="A101" s="100"/>
      <c r="B101" s="103" t="s">
        <v>494</v>
      </c>
      <c r="D101" s="104">
        <v>171445</v>
      </c>
      <c r="E101" s="104">
        <v>0</v>
      </c>
      <c r="F101" s="104">
        <v>0</v>
      </c>
      <c r="G101" s="104">
        <v>312</v>
      </c>
      <c r="H101" s="104">
        <v>171757</v>
      </c>
      <c r="I101" s="104">
        <v>-4907</v>
      </c>
      <c r="J101" s="104">
        <v>110</v>
      </c>
      <c r="K101" s="104">
        <v>131753</v>
      </c>
      <c r="L101" s="104">
        <v>35207</v>
      </c>
      <c r="M101" s="102"/>
      <c r="N101" s="107"/>
      <c r="P101" s="107"/>
      <c r="Q101" s="107"/>
    </row>
    <row r="102" spans="1:17" ht="21" customHeight="1">
      <c r="A102" s="100"/>
      <c r="B102" s="103" t="s">
        <v>495</v>
      </c>
      <c r="D102" s="104">
        <v>192356</v>
      </c>
      <c r="E102" s="104">
        <v>60</v>
      </c>
      <c r="F102" s="104">
        <v>0</v>
      </c>
      <c r="G102" s="104">
        <v>5065</v>
      </c>
      <c r="H102" s="104">
        <v>197481</v>
      </c>
      <c r="I102" s="104">
        <v>-3069</v>
      </c>
      <c r="J102" s="104">
        <v>1004</v>
      </c>
      <c r="K102" s="104">
        <v>117173</v>
      </c>
      <c r="L102" s="104">
        <v>78243</v>
      </c>
      <c r="M102" s="102"/>
      <c r="N102" s="107"/>
      <c r="P102" s="107"/>
      <c r="Q102" s="107"/>
    </row>
    <row r="103" spans="1:17" ht="21" customHeight="1">
      <c r="A103" s="100"/>
      <c r="B103" s="101" t="s">
        <v>496</v>
      </c>
      <c r="C103" s="94"/>
      <c r="D103" s="99">
        <f t="shared" ref="D103:L103" si="21">D104+D105+D106+D107+D108</f>
        <v>169006</v>
      </c>
      <c r="E103" s="99">
        <f t="shared" si="21"/>
        <v>0</v>
      </c>
      <c r="F103" s="99">
        <f t="shared" si="21"/>
        <v>0</v>
      </c>
      <c r="G103" s="99">
        <f t="shared" si="21"/>
        <v>235</v>
      </c>
      <c r="H103" s="99">
        <f t="shared" si="21"/>
        <v>169241</v>
      </c>
      <c r="I103" s="99">
        <f t="shared" si="21"/>
        <v>2086</v>
      </c>
      <c r="J103" s="99">
        <f t="shared" si="21"/>
        <v>86</v>
      </c>
      <c r="K103" s="99">
        <f t="shared" si="21"/>
        <v>105899</v>
      </c>
      <c r="L103" s="99">
        <f t="shared" si="21"/>
        <v>65514</v>
      </c>
      <c r="M103" s="102"/>
      <c r="N103" s="107"/>
      <c r="P103" s="107"/>
      <c r="Q103" s="107"/>
    </row>
    <row r="104" spans="1:17" ht="21" customHeight="1">
      <c r="A104" s="100"/>
      <c r="B104" s="103" t="s">
        <v>497</v>
      </c>
      <c r="D104" s="104">
        <v>20178</v>
      </c>
      <c r="E104" s="104">
        <v>0</v>
      </c>
      <c r="F104" s="104">
        <v>0</v>
      </c>
      <c r="G104" s="104">
        <v>18</v>
      </c>
      <c r="H104" s="104">
        <v>20196</v>
      </c>
      <c r="I104" s="104">
        <v>219</v>
      </c>
      <c r="J104" s="104">
        <v>0</v>
      </c>
      <c r="K104" s="104">
        <v>13175</v>
      </c>
      <c r="L104" s="104">
        <v>7240</v>
      </c>
      <c r="M104" s="102"/>
      <c r="N104" s="107"/>
      <c r="P104" s="107"/>
      <c r="Q104" s="107"/>
    </row>
    <row r="105" spans="1:17" ht="21" customHeight="1">
      <c r="A105" s="100"/>
      <c r="B105" s="103" t="s">
        <v>498</v>
      </c>
      <c r="C105" s="94"/>
      <c r="D105" s="104">
        <v>20157</v>
      </c>
      <c r="E105" s="104">
        <v>0</v>
      </c>
      <c r="F105" s="104">
        <v>0</v>
      </c>
      <c r="G105" s="104">
        <v>40</v>
      </c>
      <c r="H105" s="104">
        <v>20197</v>
      </c>
      <c r="I105" s="104">
        <v>111</v>
      </c>
      <c r="J105" s="104">
        <v>8</v>
      </c>
      <c r="K105" s="104">
        <v>14279</v>
      </c>
      <c r="L105" s="104">
        <v>6037</v>
      </c>
      <c r="M105" s="102"/>
      <c r="N105" s="107"/>
      <c r="P105" s="107"/>
      <c r="Q105" s="107"/>
    </row>
    <row r="106" spans="1:17" ht="21" customHeight="1">
      <c r="A106" s="100"/>
      <c r="B106" s="103" t="s">
        <v>499</v>
      </c>
      <c r="C106" s="94"/>
      <c r="D106" s="104">
        <v>970</v>
      </c>
      <c r="E106" s="104">
        <v>0</v>
      </c>
      <c r="F106" s="104">
        <v>0</v>
      </c>
      <c r="G106" s="104">
        <v>0</v>
      </c>
      <c r="H106" s="104">
        <v>970</v>
      </c>
      <c r="I106" s="104">
        <v>121</v>
      </c>
      <c r="J106" s="104">
        <v>0</v>
      </c>
      <c r="K106" s="104">
        <v>680</v>
      </c>
      <c r="L106" s="104">
        <v>411</v>
      </c>
      <c r="M106" s="102"/>
      <c r="N106" s="107"/>
      <c r="P106" s="107"/>
      <c r="Q106" s="107"/>
    </row>
    <row r="107" spans="1:17" ht="21" customHeight="1">
      <c r="A107" s="100"/>
      <c r="B107" s="103" t="s">
        <v>500</v>
      </c>
      <c r="D107" s="104">
        <v>30193</v>
      </c>
      <c r="E107" s="104">
        <v>0</v>
      </c>
      <c r="F107" s="104">
        <v>0</v>
      </c>
      <c r="G107" s="104">
        <v>108</v>
      </c>
      <c r="H107" s="104">
        <v>30301</v>
      </c>
      <c r="I107" s="104">
        <v>1236</v>
      </c>
      <c r="J107" s="104">
        <v>16</v>
      </c>
      <c r="K107" s="104">
        <v>23355</v>
      </c>
      <c r="L107" s="104">
        <v>8198</v>
      </c>
      <c r="M107" s="102"/>
      <c r="N107" s="107"/>
      <c r="P107" s="107"/>
      <c r="Q107" s="107"/>
    </row>
    <row r="108" spans="1:17" ht="21" customHeight="1">
      <c r="A108" s="100"/>
      <c r="B108" s="103" t="s">
        <v>501</v>
      </c>
      <c r="D108" s="104">
        <v>97508</v>
      </c>
      <c r="E108" s="104">
        <v>0</v>
      </c>
      <c r="F108" s="104">
        <v>0</v>
      </c>
      <c r="G108" s="104">
        <v>69</v>
      </c>
      <c r="H108" s="104">
        <v>97577</v>
      </c>
      <c r="I108" s="104">
        <v>399</v>
      </c>
      <c r="J108" s="104">
        <v>62</v>
      </c>
      <c r="K108" s="104">
        <v>54410</v>
      </c>
      <c r="L108" s="104">
        <v>43628</v>
      </c>
      <c r="M108" s="102"/>
      <c r="N108" s="107"/>
      <c r="P108" s="107"/>
      <c r="Q108" s="107"/>
    </row>
    <row r="109" spans="1:17" ht="21" customHeight="1">
      <c r="A109" s="100"/>
      <c r="B109" s="101" t="s">
        <v>502</v>
      </c>
      <c r="D109" s="99">
        <f t="shared" ref="D109:L109" si="22">D110+D111+D112+D113+D114+D115+D116+D117+D118</f>
        <v>1032474</v>
      </c>
      <c r="E109" s="99">
        <f t="shared" si="22"/>
        <v>321</v>
      </c>
      <c r="F109" s="99">
        <f t="shared" si="22"/>
        <v>0</v>
      </c>
      <c r="G109" s="99">
        <f t="shared" si="22"/>
        <v>8049</v>
      </c>
      <c r="H109" s="99">
        <f t="shared" si="22"/>
        <v>1040844</v>
      </c>
      <c r="I109" s="99">
        <f t="shared" si="22"/>
        <v>8821</v>
      </c>
      <c r="J109" s="99">
        <f t="shared" si="22"/>
        <v>1787</v>
      </c>
      <c r="K109" s="99">
        <f t="shared" si="22"/>
        <v>645866</v>
      </c>
      <c r="L109" s="99">
        <f t="shared" si="22"/>
        <v>405586</v>
      </c>
      <c r="M109" s="102"/>
      <c r="N109" s="107"/>
      <c r="P109" s="107"/>
      <c r="Q109" s="107"/>
    </row>
    <row r="110" spans="1:17" ht="21" customHeight="1">
      <c r="A110" s="100"/>
      <c r="B110" s="103" t="s">
        <v>503</v>
      </c>
      <c r="D110" s="104">
        <v>386993</v>
      </c>
      <c r="E110" s="104">
        <v>314</v>
      </c>
      <c r="F110" s="104">
        <v>0</v>
      </c>
      <c r="G110" s="104">
        <v>1843</v>
      </c>
      <c r="H110" s="104">
        <v>389150</v>
      </c>
      <c r="I110" s="104">
        <v>-1568</v>
      </c>
      <c r="J110" s="104">
        <v>315</v>
      </c>
      <c r="K110" s="104">
        <v>221348</v>
      </c>
      <c r="L110" s="104">
        <v>166549</v>
      </c>
      <c r="M110" s="102"/>
      <c r="N110" s="107"/>
      <c r="P110" s="107"/>
      <c r="Q110" s="107"/>
    </row>
    <row r="111" spans="1:17" ht="21" customHeight="1">
      <c r="A111" s="100"/>
      <c r="B111" s="103" t="s">
        <v>504</v>
      </c>
      <c r="D111" s="104">
        <v>108972</v>
      </c>
      <c r="E111" s="104">
        <v>0</v>
      </c>
      <c r="F111" s="104">
        <v>0</v>
      </c>
      <c r="G111" s="104">
        <v>1243</v>
      </c>
      <c r="H111" s="104">
        <v>110215</v>
      </c>
      <c r="I111" s="104">
        <v>2228</v>
      </c>
      <c r="J111" s="104">
        <v>50</v>
      </c>
      <c r="K111" s="104">
        <v>71116</v>
      </c>
      <c r="L111" s="104">
        <v>41377</v>
      </c>
      <c r="M111" s="102"/>
      <c r="N111" s="107"/>
      <c r="P111" s="107"/>
      <c r="Q111" s="107"/>
    </row>
    <row r="112" spans="1:17" ht="21" customHeight="1">
      <c r="A112" s="100"/>
      <c r="B112" s="103" t="s">
        <v>505</v>
      </c>
      <c r="D112" s="104">
        <v>149800</v>
      </c>
      <c r="E112" s="104">
        <v>0</v>
      </c>
      <c r="F112" s="104">
        <v>0</v>
      </c>
      <c r="G112" s="104">
        <v>104</v>
      </c>
      <c r="H112" s="104">
        <v>149904</v>
      </c>
      <c r="I112" s="104">
        <v>1521</v>
      </c>
      <c r="J112" s="104">
        <v>8</v>
      </c>
      <c r="K112" s="104">
        <v>115100</v>
      </c>
      <c r="L112" s="104">
        <v>36333</v>
      </c>
      <c r="M112" s="102"/>
      <c r="N112" s="107"/>
      <c r="P112" s="107"/>
      <c r="Q112" s="107"/>
    </row>
    <row r="113" spans="1:17" ht="21" customHeight="1">
      <c r="A113" s="100"/>
      <c r="B113" s="103" t="s">
        <v>506</v>
      </c>
      <c r="D113" s="104">
        <v>13432</v>
      </c>
      <c r="E113" s="104">
        <v>7</v>
      </c>
      <c r="F113" s="104">
        <v>0</v>
      </c>
      <c r="G113" s="104">
        <v>0</v>
      </c>
      <c r="H113" s="104">
        <v>13439</v>
      </c>
      <c r="I113" s="104">
        <v>-239</v>
      </c>
      <c r="J113" s="104">
        <v>23</v>
      </c>
      <c r="K113" s="104">
        <v>7592</v>
      </c>
      <c r="L113" s="104">
        <v>5631</v>
      </c>
      <c r="M113" s="102"/>
      <c r="N113" s="107"/>
      <c r="P113" s="107"/>
      <c r="Q113" s="107"/>
    </row>
    <row r="114" spans="1:17" ht="21" customHeight="1">
      <c r="A114" s="100"/>
      <c r="B114" s="103" t="s">
        <v>507</v>
      </c>
      <c r="D114" s="104">
        <v>33549</v>
      </c>
      <c r="E114" s="104">
        <v>0</v>
      </c>
      <c r="F114" s="104">
        <v>0</v>
      </c>
      <c r="G114" s="104">
        <v>1334</v>
      </c>
      <c r="H114" s="104">
        <v>34883</v>
      </c>
      <c r="I114" s="104">
        <v>8203</v>
      </c>
      <c r="J114" s="104">
        <v>327</v>
      </c>
      <c r="K114" s="104">
        <v>29922</v>
      </c>
      <c r="L114" s="104">
        <v>13491</v>
      </c>
      <c r="M114" s="102"/>
      <c r="N114" s="107"/>
      <c r="P114" s="107"/>
      <c r="Q114" s="107"/>
    </row>
    <row r="115" spans="1:17" ht="21" customHeight="1">
      <c r="A115" s="100"/>
      <c r="B115" s="103" t="s">
        <v>508</v>
      </c>
      <c r="D115" s="104">
        <v>43933</v>
      </c>
      <c r="E115" s="104">
        <v>0</v>
      </c>
      <c r="F115" s="104">
        <v>0</v>
      </c>
      <c r="G115" s="104">
        <v>341</v>
      </c>
      <c r="H115" s="104">
        <v>44274</v>
      </c>
      <c r="I115" s="104">
        <v>727</v>
      </c>
      <c r="J115" s="104">
        <v>2</v>
      </c>
      <c r="K115" s="104">
        <v>30077</v>
      </c>
      <c r="L115" s="104">
        <v>14926</v>
      </c>
      <c r="M115" s="102"/>
      <c r="N115" s="107"/>
      <c r="P115" s="107"/>
      <c r="Q115" s="107"/>
    </row>
    <row r="116" spans="1:17" ht="21" customHeight="1">
      <c r="A116" s="100"/>
      <c r="B116" s="103" t="s">
        <v>509</v>
      </c>
      <c r="D116" s="104">
        <v>56729</v>
      </c>
      <c r="E116" s="104">
        <v>0</v>
      </c>
      <c r="F116" s="104">
        <v>0</v>
      </c>
      <c r="G116" s="104">
        <v>301</v>
      </c>
      <c r="H116" s="104">
        <v>57030</v>
      </c>
      <c r="I116" s="104">
        <v>1822</v>
      </c>
      <c r="J116" s="104">
        <v>228</v>
      </c>
      <c r="K116" s="104">
        <v>36055</v>
      </c>
      <c r="L116" s="104">
        <v>23025</v>
      </c>
      <c r="M116" s="102"/>
      <c r="N116" s="107"/>
      <c r="P116" s="107"/>
      <c r="Q116" s="107"/>
    </row>
    <row r="117" spans="1:17" ht="21" customHeight="1">
      <c r="A117" s="100"/>
      <c r="B117" s="103" t="s">
        <v>510</v>
      </c>
      <c r="D117" s="104">
        <v>238252</v>
      </c>
      <c r="E117" s="104">
        <v>0</v>
      </c>
      <c r="F117" s="104">
        <v>0</v>
      </c>
      <c r="G117" s="104">
        <v>2883</v>
      </c>
      <c r="H117" s="104">
        <v>241135</v>
      </c>
      <c r="I117" s="104">
        <v>-3958</v>
      </c>
      <c r="J117" s="104">
        <v>834</v>
      </c>
      <c r="K117" s="104">
        <v>134364</v>
      </c>
      <c r="L117" s="104">
        <v>103647</v>
      </c>
      <c r="M117" s="102"/>
      <c r="N117" s="107"/>
      <c r="P117" s="107"/>
      <c r="Q117" s="107"/>
    </row>
    <row r="118" spans="1:17" ht="21" customHeight="1">
      <c r="A118" s="100"/>
      <c r="B118" s="103" t="s">
        <v>511</v>
      </c>
      <c r="C118" s="94"/>
      <c r="D118" s="104">
        <v>814</v>
      </c>
      <c r="E118" s="104">
        <v>0</v>
      </c>
      <c r="F118" s="104">
        <v>0</v>
      </c>
      <c r="G118" s="104">
        <v>0</v>
      </c>
      <c r="H118" s="104">
        <v>814</v>
      </c>
      <c r="I118" s="104">
        <v>85</v>
      </c>
      <c r="J118" s="104">
        <v>0</v>
      </c>
      <c r="K118" s="104">
        <v>292</v>
      </c>
      <c r="L118" s="104">
        <v>607</v>
      </c>
      <c r="M118" s="102"/>
      <c r="N118" s="107"/>
      <c r="P118" s="107"/>
      <c r="Q118" s="107"/>
    </row>
    <row r="119" spans="1:17" ht="21" customHeight="1">
      <c r="A119" s="100"/>
      <c r="B119" s="101" t="s">
        <v>512</v>
      </c>
      <c r="D119" s="99">
        <f t="shared" ref="D119:L119" si="23">D120+D121+D122</f>
        <v>2131</v>
      </c>
      <c r="E119" s="99">
        <f t="shared" si="23"/>
        <v>0</v>
      </c>
      <c r="F119" s="99">
        <f t="shared" si="23"/>
        <v>0</v>
      </c>
      <c r="G119" s="99">
        <f t="shared" si="23"/>
        <v>0</v>
      </c>
      <c r="H119" s="99">
        <f t="shared" si="23"/>
        <v>2131</v>
      </c>
      <c r="I119" s="99">
        <f t="shared" si="23"/>
        <v>1</v>
      </c>
      <c r="J119" s="99">
        <f t="shared" si="23"/>
        <v>20</v>
      </c>
      <c r="K119" s="99">
        <f t="shared" si="23"/>
        <v>1244</v>
      </c>
      <c r="L119" s="99">
        <f t="shared" si="23"/>
        <v>908</v>
      </c>
      <c r="M119" s="102"/>
      <c r="N119" s="107"/>
      <c r="P119" s="107"/>
      <c r="Q119" s="107"/>
    </row>
    <row r="120" spans="1:17" ht="21" customHeight="1">
      <c r="A120" s="100"/>
      <c r="B120" s="103" t="s">
        <v>513</v>
      </c>
      <c r="D120" s="104">
        <v>1934</v>
      </c>
      <c r="E120" s="104">
        <v>0</v>
      </c>
      <c r="F120" s="104">
        <v>0</v>
      </c>
      <c r="G120" s="104">
        <v>0</v>
      </c>
      <c r="H120" s="104">
        <v>1934</v>
      </c>
      <c r="I120" s="104">
        <v>0</v>
      </c>
      <c r="J120" s="104">
        <v>20</v>
      </c>
      <c r="K120" s="104">
        <v>1165</v>
      </c>
      <c r="L120" s="104">
        <v>789</v>
      </c>
      <c r="M120" s="102"/>
      <c r="N120" s="107"/>
      <c r="P120" s="107"/>
      <c r="Q120" s="107"/>
    </row>
    <row r="121" spans="1:17" ht="21" customHeight="1">
      <c r="A121" s="100"/>
      <c r="B121" s="103" t="s">
        <v>514</v>
      </c>
      <c r="D121" s="104">
        <v>72</v>
      </c>
      <c r="E121" s="104">
        <v>0</v>
      </c>
      <c r="F121" s="104">
        <v>0</v>
      </c>
      <c r="G121" s="104">
        <v>0</v>
      </c>
      <c r="H121" s="104">
        <v>72</v>
      </c>
      <c r="I121" s="104">
        <v>-8</v>
      </c>
      <c r="J121" s="104">
        <v>0</v>
      </c>
      <c r="K121" s="104">
        <v>23</v>
      </c>
      <c r="L121" s="104">
        <v>41</v>
      </c>
      <c r="M121" s="102"/>
      <c r="N121" s="107"/>
      <c r="P121" s="107"/>
      <c r="Q121" s="107"/>
    </row>
    <row r="122" spans="1:17" ht="21" customHeight="1">
      <c r="A122" s="100"/>
      <c r="B122" s="103" t="s">
        <v>515</v>
      </c>
      <c r="C122" s="94"/>
      <c r="D122" s="104">
        <v>125</v>
      </c>
      <c r="E122" s="104">
        <v>0</v>
      </c>
      <c r="F122" s="104">
        <v>0</v>
      </c>
      <c r="G122" s="104">
        <v>0</v>
      </c>
      <c r="H122" s="104">
        <v>125</v>
      </c>
      <c r="I122" s="104">
        <v>9</v>
      </c>
      <c r="J122" s="104">
        <v>0</v>
      </c>
      <c r="K122" s="104">
        <v>56</v>
      </c>
      <c r="L122" s="104">
        <v>78</v>
      </c>
      <c r="M122" s="102"/>
      <c r="N122" s="107"/>
      <c r="P122" s="107"/>
      <c r="Q122" s="107"/>
    </row>
    <row r="123" spans="1:17" ht="21" customHeight="1">
      <c r="A123" s="100"/>
      <c r="B123" s="101" t="s">
        <v>516</v>
      </c>
      <c r="D123" s="99">
        <f t="shared" ref="D123:L123" si="24">D124+D125</f>
        <v>75038</v>
      </c>
      <c r="E123" s="99">
        <f t="shared" si="24"/>
        <v>0</v>
      </c>
      <c r="F123" s="99">
        <f t="shared" si="24"/>
        <v>0</v>
      </c>
      <c r="G123" s="99">
        <f t="shared" si="24"/>
        <v>1299</v>
      </c>
      <c r="H123" s="99">
        <f t="shared" si="24"/>
        <v>76337</v>
      </c>
      <c r="I123" s="99">
        <f t="shared" si="24"/>
        <v>209</v>
      </c>
      <c r="J123" s="99">
        <f t="shared" si="24"/>
        <v>318</v>
      </c>
      <c r="K123" s="99">
        <f t="shared" si="24"/>
        <v>56810</v>
      </c>
      <c r="L123" s="99">
        <f t="shared" si="24"/>
        <v>20054</v>
      </c>
      <c r="M123" s="102"/>
      <c r="N123" s="107"/>
      <c r="P123" s="107"/>
      <c r="Q123" s="107"/>
    </row>
    <row r="124" spans="1:17" ht="21" customHeight="1">
      <c r="A124" s="100"/>
      <c r="B124" s="103" t="s">
        <v>517</v>
      </c>
      <c r="D124" s="104">
        <v>18337</v>
      </c>
      <c r="E124" s="104">
        <v>0</v>
      </c>
      <c r="F124" s="104">
        <v>0</v>
      </c>
      <c r="G124" s="104">
        <v>49</v>
      </c>
      <c r="H124" s="104">
        <v>18386</v>
      </c>
      <c r="I124" s="104">
        <v>7</v>
      </c>
      <c r="J124" s="104">
        <v>10</v>
      </c>
      <c r="K124" s="104">
        <v>15754</v>
      </c>
      <c r="L124" s="104">
        <v>2649</v>
      </c>
      <c r="M124" s="102"/>
      <c r="N124" s="107"/>
      <c r="P124" s="107"/>
      <c r="Q124" s="107"/>
    </row>
    <row r="125" spans="1:17" ht="21" customHeight="1">
      <c r="A125" s="100"/>
      <c r="B125" s="103" t="s">
        <v>518</v>
      </c>
      <c r="D125" s="104">
        <v>56701</v>
      </c>
      <c r="E125" s="104">
        <v>0</v>
      </c>
      <c r="F125" s="104">
        <v>0</v>
      </c>
      <c r="G125" s="104">
        <v>1250</v>
      </c>
      <c r="H125" s="104">
        <v>57951</v>
      </c>
      <c r="I125" s="104">
        <v>202</v>
      </c>
      <c r="J125" s="104">
        <v>308</v>
      </c>
      <c r="K125" s="104">
        <v>41056</v>
      </c>
      <c r="L125" s="104">
        <v>17405</v>
      </c>
      <c r="M125" s="102"/>
      <c r="N125" s="107"/>
      <c r="P125" s="107"/>
      <c r="Q125" s="107"/>
    </row>
    <row r="126" spans="1:17" ht="5.25" customHeight="1">
      <c r="A126" s="108"/>
      <c r="B126" s="91"/>
      <c r="C126" s="109"/>
      <c r="D126" s="109"/>
      <c r="E126" s="109"/>
      <c r="F126" s="109"/>
      <c r="G126" s="109"/>
      <c r="H126" s="109"/>
      <c r="I126" s="109"/>
      <c r="J126" s="109"/>
      <c r="K126" s="109"/>
      <c r="L126" s="109"/>
      <c r="M126" s="91"/>
      <c r="N126" s="107"/>
      <c r="P126" s="107"/>
      <c r="Q126" s="107"/>
    </row>
    <row r="127" spans="1:17" ht="13.5" customHeight="1" thickBot="1">
      <c r="N127" s="107"/>
    </row>
    <row r="128" spans="1:17" ht="14.25" customHeight="1" thickTop="1">
      <c r="A128" s="172"/>
      <c r="B128" s="172" t="s">
        <v>546</v>
      </c>
      <c r="C128" s="172"/>
      <c r="D128" s="172"/>
      <c r="E128" s="172"/>
      <c r="F128" s="172"/>
      <c r="G128" s="172"/>
      <c r="H128" s="172"/>
      <c r="I128" s="172"/>
      <c r="J128" s="172"/>
      <c r="K128" s="172"/>
      <c r="L128" s="172"/>
      <c r="M128" s="172"/>
    </row>
    <row r="129" spans="2:14" ht="5.25" customHeight="1">
      <c r="B129" s="153"/>
      <c r="K129" s="107"/>
    </row>
    <row r="130" spans="2:14" ht="12" customHeight="1">
      <c r="B130" s="173" t="s">
        <v>547</v>
      </c>
      <c r="K130" s="107"/>
    </row>
    <row r="131" spans="2:14" ht="19.5" customHeight="1">
      <c r="N131" s="107"/>
    </row>
    <row r="132" spans="2:14" ht="19.5" customHeight="1">
      <c r="N132" s="107"/>
    </row>
    <row r="133" spans="2:14" ht="19.5" customHeight="1">
      <c r="N133" s="107"/>
    </row>
    <row r="134" spans="2:14" ht="19.5" customHeight="1">
      <c r="N134" s="107"/>
    </row>
    <row r="135" spans="2:14" ht="19.5" customHeight="1">
      <c r="N135" s="107"/>
    </row>
    <row r="136" spans="2:14" ht="19.5" customHeight="1">
      <c r="N136" s="107"/>
    </row>
    <row r="137" spans="2:14" ht="19.5" customHeight="1">
      <c r="N137" s="107"/>
    </row>
    <row r="138" spans="2:14" ht="19.5" customHeight="1">
      <c r="N138" s="107"/>
    </row>
    <row r="139" spans="2:14" ht="19.5" customHeight="1">
      <c r="N139" s="107"/>
    </row>
    <row r="140" spans="2:14" ht="19.5" customHeight="1">
      <c r="N140" s="107"/>
    </row>
    <row r="141" spans="2:14" ht="19.5" customHeight="1">
      <c r="N141" s="107"/>
    </row>
    <row r="142" spans="2:14" ht="19.5" customHeight="1">
      <c r="N142" s="107"/>
    </row>
    <row r="143" spans="2:14" ht="19.5" customHeight="1">
      <c r="N143" s="107"/>
    </row>
    <row r="144" spans="2:14" ht="19.5" customHeight="1">
      <c r="N144" s="107"/>
    </row>
    <row r="145" spans="14:14" ht="19.5" customHeight="1">
      <c r="N145" s="107"/>
    </row>
    <row r="146" spans="14:14" ht="19.5" customHeight="1">
      <c r="N146" s="107"/>
    </row>
    <row r="147" spans="14:14" ht="19.5" customHeight="1">
      <c r="N147" s="107"/>
    </row>
    <row r="148" spans="14:14" ht="19.5" customHeight="1">
      <c r="N148" s="107"/>
    </row>
    <row r="149" spans="14:14" ht="19.5" customHeight="1">
      <c r="N149" s="107"/>
    </row>
    <row r="150" spans="14:14" ht="19.5" customHeight="1">
      <c r="N150" s="107"/>
    </row>
    <row r="151" spans="14:14" ht="19.5" customHeight="1">
      <c r="N151" s="107"/>
    </row>
    <row r="152" spans="14:14" ht="19.5" customHeight="1">
      <c r="N152" s="107"/>
    </row>
    <row r="153" spans="14:14" ht="19.5" customHeight="1">
      <c r="N153" s="107"/>
    </row>
    <row r="154" spans="14:14" ht="19.5" customHeight="1">
      <c r="N154" s="107"/>
    </row>
    <row r="155" spans="14:14" ht="19.5" customHeight="1">
      <c r="N155" s="107"/>
    </row>
    <row r="156" spans="14:14" ht="19.5" customHeight="1">
      <c r="N156" s="107"/>
    </row>
    <row r="157" spans="14:14" ht="19.5" customHeight="1">
      <c r="N157" s="107"/>
    </row>
    <row r="158" spans="14:14" ht="19.5" customHeight="1">
      <c r="N158" s="107"/>
    </row>
    <row r="159" spans="14:14" ht="19.5" customHeight="1">
      <c r="N159" s="107"/>
    </row>
    <row r="160" spans="14:14" ht="19.5" customHeight="1">
      <c r="N160" s="107"/>
    </row>
    <row r="161" spans="14:14" ht="19.5" customHeight="1">
      <c r="N161" s="107"/>
    </row>
    <row r="162" spans="14:14" ht="19.5" customHeight="1">
      <c r="N162" s="107"/>
    </row>
    <row r="163" spans="14:14" ht="19.5" customHeight="1">
      <c r="N163" s="107"/>
    </row>
    <row r="164" spans="14:14" ht="19.5" customHeight="1">
      <c r="N164" s="107"/>
    </row>
    <row r="165" spans="14:14" ht="19.5" customHeight="1">
      <c r="N165" s="107"/>
    </row>
    <row r="166" spans="14:14" ht="14.25" customHeight="1">
      <c r="N166" s="107"/>
    </row>
    <row r="167" spans="14:14" ht="19.5" customHeight="1">
      <c r="N167" s="107"/>
    </row>
    <row r="168" spans="14:14" ht="19.5" customHeight="1">
      <c r="N168" s="107"/>
    </row>
    <row r="169" spans="14:14" ht="19.5" customHeight="1">
      <c r="N169" s="107"/>
    </row>
    <row r="170" spans="14:14" ht="19.5" customHeight="1">
      <c r="N170" s="107"/>
    </row>
    <row r="171" spans="14:14" ht="19.5" customHeight="1">
      <c r="N171" s="107"/>
    </row>
    <row r="172" spans="14:14" ht="19.5" customHeight="1">
      <c r="N172" s="107"/>
    </row>
    <row r="173" spans="14:14" ht="19.5" customHeight="1">
      <c r="N173" s="107"/>
    </row>
    <row r="174" spans="14:14" ht="19.5" customHeight="1">
      <c r="N174" s="107"/>
    </row>
    <row r="175" spans="14:14" ht="19.5" customHeight="1">
      <c r="N175" s="107"/>
    </row>
    <row r="176" spans="14:14" ht="19.5" customHeight="1">
      <c r="N176" s="107"/>
    </row>
    <row r="177" spans="14:14" ht="19.5" customHeight="1">
      <c r="N177" s="107"/>
    </row>
    <row r="178" spans="14:14" ht="19.5" customHeight="1">
      <c r="N178" s="107"/>
    </row>
    <row r="179" spans="14:14" ht="19.5" customHeight="1">
      <c r="N179" s="107"/>
    </row>
    <row r="180" spans="14:14" ht="19.5" customHeight="1">
      <c r="N180" s="107"/>
    </row>
    <row r="181" spans="14:14" ht="19.5" customHeight="1">
      <c r="N181" s="107"/>
    </row>
    <row r="182" spans="14:14" ht="14.25" customHeight="1">
      <c r="N182" s="107"/>
    </row>
    <row r="183" spans="14:14" ht="19.5" customHeight="1">
      <c r="N183" s="107"/>
    </row>
    <row r="184" spans="14:14" ht="19.5" customHeight="1">
      <c r="N184" s="107"/>
    </row>
    <row r="185" spans="14:14" ht="19.5" customHeight="1">
      <c r="N185" s="107"/>
    </row>
    <row r="186" spans="14:14" ht="19.5" customHeight="1">
      <c r="N186" s="107"/>
    </row>
    <row r="187" spans="14:14" ht="19.5" customHeight="1">
      <c r="N187" s="107"/>
    </row>
    <row r="188" spans="14:14" ht="19.5" customHeight="1">
      <c r="N188" s="107"/>
    </row>
    <row r="189" spans="14:14" ht="19.5" customHeight="1">
      <c r="N189" s="107"/>
    </row>
    <row r="190" spans="14:14" ht="19.5" customHeight="1">
      <c r="N190" s="107"/>
    </row>
    <row r="191" spans="14:14" ht="19.5" customHeight="1">
      <c r="N191" s="107"/>
    </row>
    <row r="192" spans="14:14" ht="19.5" customHeight="1">
      <c r="N192" s="107"/>
    </row>
    <row r="193" spans="14:14" ht="19.5" customHeight="1">
      <c r="N193" s="107"/>
    </row>
    <row r="194" spans="14:14" ht="19.5" customHeight="1">
      <c r="N194" s="107"/>
    </row>
    <row r="195" spans="14:14" ht="19.5" customHeight="1">
      <c r="N195" s="107"/>
    </row>
    <row r="196" spans="14:14" ht="19.5" customHeight="1">
      <c r="N196" s="107"/>
    </row>
    <row r="197" spans="14:14" ht="19.5" customHeight="1">
      <c r="N197" s="107"/>
    </row>
    <row r="198" spans="14:14" ht="19.5" customHeight="1">
      <c r="N198" s="107"/>
    </row>
    <row r="199" spans="14:14" ht="19.5" customHeight="1">
      <c r="N199" s="107"/>
    </row>
    <row r="200" spans="14:14" ht="19.5" customHeight="1">
      <c r="N200" s="107"/>
    </row>
    <row r="201" spans="14:14" ht="19.5" customHeight="1">
      <c r="N201" s="107"/>
    </row>
    <row r="202" spans="14:14" ht="19.5" customHeight="1">
      <c r="N202" s="107"/>
    </row>
    <row r="203" spans="14:14" ht="19.5" customHeight="1">
      <c r="N203" s="107"/>
    </row>
    <row r="204" spans="14:14" ht="19.5" customHeight="1">
      <c r="N204" s="107"/>
    </row>
    <row r="205" spans="14:14" ht="19.5" customHeight="1">
      <c r="N205" s="107"/>
    </row>
    <row r="206" spans="14:14" ht="19.5" customHeight="1">
      <c r="N206" s="107"/>
    </row>
    <row r="207" spans="14:14" ht="19.5" customHeight="1">
      <c r="N207" s="107"/>
    </row>
    <row r="208" spans="14:14" ht="19.5" customHeight="1">
      <c r="N208" s="107"/>
    </row>
    <row r="209" spans="14:14" ht="19.5" customHeight="1">
      <c r="N209" s="107"/>
    </row>
    <row r="210" spans="14:14" ht="19.5" customHeight="1">
      <c r="N210" s="107"/>
    </row>
    <row r="211" spans="14:14" ht="19.5" customHeight="1">
      <c r="N211" s="107"/>
    </row>
    <row r="212" spans="14:14" ht="19.5" customHeight="1">
      <c r="N212" s="107"/>
    </row>
    <row r="213" spans="14:14" ht="19.5" customHeight="1">
      <c r="N213" s="107"/>
    </row>
    <row r="214" spans="14:14" ht="19.5" customHeight="1">
      <c r="N214" s="107"/>
    </row>
    <row r="215" spans="14:14" ht="19.5" customHeight="1">
      <c r="N215" s="107"/>
    </row>
    <row r="216" spans="14:14" ht="19.5" customHeight="1">
      <c r="N216" s="107"/>
    </row>
    <row r="217" spans="14:14" ht="19.5" customHeight="1">
      <c r="N217" s="107"/>
    </row>
    <row r="218" spans="14:14" ht="19.5" customHeight="1">
      <c r="N218" s="107"/>
    </row>
    <row r="219" spans="14:14" ht="4.5" customHeight="1"/>
    <row r="220" spans="14:14" ht="12.75" customHeight="1"/>
  </sheetData>
  <mergeCells count="5">
    <mergeCell ref="A8:B9"/>
    <mergeCell ref="C8:C9"/>
    <mergeCell ref="B1:D1"/>
    <mergeCell ref="J1:M1"/>
    <mergeCell ref="J2:M2"/>
  </mergeCells>
  <hyperlinks>
    <hyperlink ref="B1" location="'Περιεχόμενα-Contents'!A1" display="Περιεχόμενα - Contents" xr:uid="{00000000-0004-0000-0600-000000000000}"/>
  </hyperlinks>
  <pageMargins left="0.70866141732283472" right="0.70866141732283472" top="0.74803149606299213" bottom="0.73" header="0.31496062992125984" footer="0.31496062992125984"/>
  <pageSetup paperSize="9" scale="8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H213"/>
  <sheetViews>
    <sheetView zoomScaleNormal="100" workbookViewId="0">
      <pane ySplit="10" topLeftCell="A11" activePane="bottomLeft" state="frozen"/>
      <selection pane="bottomLeft" activeCell="B2" sqref="B2"/>
    </sheetView>
  </sheetViews>
  <sheetFormatPr defaultRowHeight="12"/>
  <cols>
    <col min="1" max="1" width="0.5703125" style="60" customWidth="1"/>
    <col min="2" max="2" width="6.7109375" style="60" customWidth="1"/>
    <col min="3" max="3" width="0.28515625" style="60" customWidth="1"/>
    <col min="4" max="13" width="15.5703125" style="60" customWidth="1"/>
    <col min="14" max="14" width="0.85546875" style="60" customWidth="1"/>
    <col min="15" max="15" width="15.5703125" style="60" customWidth="1"/>
    <col min="16" max="16" width="1.28515625" style="60" customWidth="1"/>
    <col min="17" max="16384" width="9.140625" style="60"/>
  </cols>
  <sheetData>
    <row r="1" spans="1:18" s="63" customFormat="1" ht="12.95" customHeight="1">
      <c r="B1" s="185" t="s">
        <v>89</v>
      </c>
      <c r="C1" s="185"/>
      <c r="D1" s="185"/>
      <c r="E1" s="62"/>
      <c r="F1" s="62"/>
      <c r="G1" s="62"/>
      <c r="H1" s="62"/>
      <c r="I1" s="62"/>
      <c r="J1" s="62"/>
      <c r="K1" s="62"/>
      <c r="L1" s="207" t="s">
        <v>404</v>
      </c>
      <c r="M1" s="207"/>
      <c r="N1" s="207"/>
      <c r="O1" s="207"/>
    </row>
    <row r="2" spans="1:18" ht="12.95" customHeight="1">
      <c r="B2" s="58"/>
      <c r="C2" s="59"/>
      <c r="D2" s="57"/>
      <c r="E2" s="57"/>
      <c r="F2" s="57"/>
      <c r="G2" s="57"/>
      <c r="H2" s="57"/>
      <c r="I2" s="57"/>
      <c r="J2" s="57"/>
      <c r="K2" s="57"/>
      <c r="L2" s="206" t="s">
        <v>392</v>
      </c>
      <c r="M2" s="206"/>
      <c r="N2" s="206"/>
      <c r="O2" s="206"/>
    </row>
    <row r="3" spans="1:18" ht="12.95" customHeight="1">
      <c r="B3" s="58"/>
      <c r="C3" s="59"/>
      <c r="D3" s="57"/>
      <c r="E3" s="57"/>
      <c r="F3" s="57"/>
      <c r="G3" s="57"/>
      <c r="H3" s="57"/>
      <c r="I3" s="57"/>
      <c r="J3" s="57"/>
      <c r="K3" s="57"/>
      <c r="L3" s="140"/>
    </row>
    <row r="4" spans="1:18" ht="12" customHeight="1">
      <c r="A4" s="93" t="s">
        <v>149</v>
      </c>
    </row>
    <row r="5" spans="1:18" ht="12.75" customHeight="1">
      <c r="A5" s="93" t="s">
        <v>150</v>
      </c>
    </row>
    <row r="6" spans="1:18" ht="8.25" customHeight="1">
      <c r="A6" s="94"/>
    </row>
    <row r="7" spans="1:18" ht="12" customHeight="1">
      <c r="P7" s="77" t="s">
        <v>0</v>
      </c>
    </row>
    <row r="8" spans="1:18" ht="48.75" customHeight="1">
      <c r="A8" s="186" t="s">
        <v>391</v>
      </c>
      <c r="B8" s="187"/>
      <c r="C8" s="186"/>
      <c r="D8" s="95" t="s">
        <v>36</v>
      </c>
      <c r="E8" s="110" t="s">
        <v>60</v>
      </c>
      <c r="F8" s="110" t="s">
        <v>61</v>
      </c>
      <c r="G8" s="110" t="s">
        <v>62</v>
      </c>
      <c r="H8" s="110" t="s">
        <v>93</v>
      </c>
      <c r="I8" s="95" t="s">
        <v>63</v>
      </c>
      <c r="J8" s="95" t="s">
        <v>64</v>
      </c>
      <c r="K8" s="95" t="s">
        <v>70</v>
      </c>
      <c r="L8" s="95" t="s">
        <v>72</v>
      </c>
      <c r="M8" s="95" t="s">
        <v>73</v>
      </c>
      <c r="N8" s="79"/>
      <c r="O8" s="78" t="s">
        <v>74</v>
      </c>
      <c r="P8" s="90"/>
    </row>
    <row r="9" spans="1:18" ht="36.75" customHeight="1">
      <c r="A9" s="188"/>
      <c r="B9" s="189"/>
      <c r="C9" s="190"/>
      <c r="D9" s="111" t="s">
        <v>58</v>
      </c>
      <c r="E9" s="112" t="s">
        <v>65</v>
      </c>
      <c r="F9" s="112" t="s">
        <v>66</v>
      </c>
      <c r="G9" s="112" t="s">
        <v>67</v>
      </c>
      <c r="H9" s="112" t="s">
        <v>94</v>
      </c>
      <c r="I9" s="111" t="s">
        <v>68</v>
      </c>
      <c r="J9" s="111" t="s">
        <v>69</v>
      </c>
      <c r="K9" s="111" t="s">
        <v>71</v>
      </c>
      <c r="L9" s="113" t="s">
        <v>75</v>
      </c>
      <c r="M9" s="111" t="s">
        <v>76</v>
      </c>
      <c r="N9" s="82"/>
      <c r="O9" s="81" t="s">
        <v>77</v>
      </c>
      <c r="P9" s="92"/>
    </row>
    <row r="10" spans="1:18" ht="15.75" customHeight="1">
      <c r="A10" s="137"/>
      <c r="B10" s="138"/>
      <c r="C10" s="114"/>
      <c r="D10" s="115" t="s">
        <v>113</v>
      </c>
      <c r="E10" s="115" t="s">
        <v>112</v>
      </c>
      <c r="F10" s="115" t="s">
        <v>111</v>
      </c>
      <c r="G10" s="115" t="s">
        <v>114</v>
      </c>
      <c r="H10" s="115" t="s">
        <v>115</v>
      </c>
      <c r="I10" s="115" t="s">
        <v>110</v>
      </c>
      <c r="J10" s="115" t="s">
        <v>109</v>
      </c>
      <c r="K10" s="115" t="s">
        <v>116</v>
      </c>
      <c r="L10" s="116" t="s">
        <v>117</v>
      </c>
      <c r="M10" s="115" t="s">
        <v>119</v>
      </c>
      <c r="N10" s="117"/>
      <c r="O10" s="118" t="s">
        <v>118</v>
      </c>
      <c r="P10" s="91"/>
    </row>
    <row r="11" spans="1:18" ht="21" customHeight="1">
      <c r="A11" s="100"/>
      <c r="B11" s="98" t="s">
        <v>372</v>
      </c>
      <c r="C11" s="94"/>
      <c r="D11" s="99">
        <f>D12+D23+D80</f>
        <v>2818164</v>
      </c>
      <c r="E11" s="99">
        <f t="shared" ref="E11:M11" si="0">E12+E23+E80</f>
        <v>526157</v>
      </c>
      <c r="F11" s="99">
        <f t="shared" si="0"/>
        <v>341531</v>
      </c>
      <c r="G11" s="99">
        <f t="shared" si="0"/>
        <v>204524</v>
      </c>
      <c r="H11" s="99">
        <f t="shared" si="0"/>
        <v>1745952</v>
      </c>
      <c r="I11" s="99">
        <f t="shared" si="0"/>
        <v>16333</v>
      </c>
      <c r="J11" s="99">
        <f t="shared" si="0"/>
        <v>1729619</v>
      </c>
      <c r="K11" s="99">
        <f t="shared" si="0"/>
        <v>1166719</v>
      </c>
      <c r="L11" s="99">
        <f t="shared" si="0"/>
        <v>172862</v>
      </c>
      <c r="M11" s="99">
        <f t="shared" si="0"/>
        <v>390038</v>
      </c>
      <c r="N11" s="119"/>
      <c r="O11" s="120">
        <f>O12+O23+O80</f>
        <v>140745</v>
      </c>
      <c r="P11" s="90"/>
      <c r="Q11" s="107"/>
      <c r="R11" s="107"/>
    </row>
    <row r="12" spans="1:18" ht="21" customHeight="1">
      <c r="A12" s="100"/>
      <c r="B12" s="101">
        <v>45</v>
      </c>
      <c r="C12" s="94"/>
      <c r="D12" s="99">
        <f>D13+D16+D18+D21</f>
        <v>336591</v>
      </c>
      <c r="E12" s="99">
        <f t="shared" ref="E12:O12" si="1">E13+E16+E18+E21</f>
        <v>134193</v>
      </c>
      <c r="F12" s="99">
        <f t="shared" si="1"/>
        <v>27006</v>
      </c>
      <c r="G12" s="99">
        <f t="shared" si="1"/>
        <v>10462</v>
      </c>
      <c r="H12" s="99">
        <f t="shared" si="1"/>
        <v>164930</v>
      </c>
      <c r="I12" s="99">
        <f t="shared" si="1"/>
        <v>2152</v>
      </c>
      <c r="J12" s="99">
        <f t="shared" si="1"/>
        <v>162778</v>
      </c>
      <c r="K12" s="99">
        <f t="shared" si="1"/>
        <v>138858</v>
      </c>
      <c r="L12" s="99">
        <f t="shared" si="1"/>
        <v>14961</v>
      </c>
      <c r="M12" s="99">
        <f t="shared" si="1"/>
        <v>8959</v>
      </c>
      <c r="N12" s="121"/>
      <c r="O12" s="122">
        <f t="shared" si="1"/>
        <v>18504</v>
      </c>
      <c r="P12" s="92"/>
      <c r="Q12" s="107"/>
      <c r="R12" s="107"/>
    </row>
    <row r="13" spans="1:18" ht="21" customHeight="1">
      <c r="A13" s="100"/>
      <c r="B13" s="101" t="s">
        <v>408</v>
      </c>
      <c r="D13" s="99">
        <f t="shared" ref="D13:O13" si="2">D14+D15</f>
        <v>110122</v>
      </c>
      <c r="E13" s="99">
        <f t="shared" si="2"/>
        <v>30263</v>
      </c>
      <c r="F13" s="99">
        <f t="shared" si="2"/>
        <v>14793</v>
      </c>
      <c r="G13" s="99">
        <f t="shared" si="2"/>
        <v>4226</v>
      </c>
      <c r="H13" s="99">
        <f t="shared" si="2"/>
        <v>60840</v>
      </c>
      <c r="I13" s="99">
        <f t="shared" si="2"/>
        <v>796</v>
      </c>
      <c r="J13" s="99">
        <f t="shared" si="2"/>
        <v>60044</v>
      </c>
      <c r="K13" s="99">
        <f t="shared" si="2"/>
        <v>43933</v>
      </c>
      <c r="L13" s="99">
        <f t="shared" si="2"/>
        <v>6448</v>
      </c>
      <c r="M13" s="99">
        <f t="shared" si="2"/>
        <v>9663</v>
      </c>
      <c r="N13" s="121"/>
      <c r="O13" s="122">
        <f t="shared" si="2"/>
        <v>13509</v>
      </c>
      <c r="P13" s="92"/>
      <c r="Q13" s="107"/>
      <c r="R13" s="107"/>
    </row>
    <row r="14" spans="1:18" ht="21" customHeight="1">
      <c r="A14" s="100"/>
      <c r="B14" s="103" t="s">
        <v>409</v>
      </c>
      <c r="D14" s="104">
        <v>109171</v>
      </c>
      <c r="E14" s="104">
        <v>30023</v>
      </c>
      <c r="F14" s="104">
        <v>14480</v>
      </c>
      <c r="G14" s="104">
        <v>4131</v>
      </c>
      <c r="H14" s="104">
        <v>60537</v>
      </c>
      <c r="I14" s="104">
        <v>784</v>
      </c>
      <c r="J14" s="104">
        <v>59753</v>
      </c>
      <c r="K14" s="104">
        <v>43364</v>
      </c>
      <c r="L14" s="104">
        <v>6345</v>
      </c>
      <c r="M14" s="104">
        <v>10044</v>
      </c>
      <c r="N14" s="123"/>
      <c r="O14" s="124">
        <v>13184</v>
      </c>
      <c r="P14" s="92"/>
      <c r="Q14" s="107"/>
      <c r="R14" s="107"/>
    </row>
    <row r="15" spans="1:18" ht="21" customHeight="1">
      <c r="A15" s="100"/>
      <c r="B15" s="103" t="s">
        <v>410</v>
      </c>
      <c r="D15" s="104">
        <v>951</v>
      </c>
      <c r="E15" s="104">
        <v>240</v>
      </c>
      <c r="F15" s="104">
        <v>313</v>
      </c>
      <c r="G15" s="104">
        <v>95</v>
      </c>
      <c r="H15" s="104">
        <v>303</v>
      </c>
      <c r="I15" s="104">
        <v>12</v>
      </c>
      <c r="J15" s="104">
        <v>291</v>
      </c>
      <c r="K15" s="104">
        <v>569</v>
      </c>
      <c r="L15" s="104">
        <v>103</v>
      </c>
      <c r="M15" s="104">
        <v>-381</v>
      </c>
      <c r="N15" s="123"/>
      <c r="O15" s="124">
        <v>325</v>
      </c>
      <c r="P15" s="92"/>
      <c r="Q15" s="107"/>
      <c r="R15" s="107"/>
    </row>
    <row r="16" spans="1:18" ht="21" customHeight="1">
      <c r="A16" s="100"/>
      <c r="B16" s="101" t="s">
        <v>411</v>
      </c>
      <c r="D16" s="99">
        <f t="shared" ref="D16:O16" si="3">D17</f>
        <v>170736</v>
      </c>
      <c r="E16" s="99">
        <f t="shared" si="3"/>
        <v>95156</v>
      </c>
      <c r="F16" s="99">
        <f t="shared" si="3"/>
        <v>7142</v>
      </c>
      <c r="G16" s="99">
        <f t="shared" si="3"/>
        <v>3822</v>
      </c>
      <c r="H16" s="99">
        <f t="shared" si="3"/>
        <v>64616</v>
      </c>
      <c r="I16" s="99">
        <f t="shared" si="3"/>
        <v>920</v>
      </c>
      <c r="J16" s="99">
        <f t="shared" si="3"/>
        <v>63696</v>
      </c>
      <c r="K16" s="99">
        <f t="shared" si="3"/>
        <v>63536</v>
      </c>
      <c r="L16" s="99">
        <f t="shared" si="3"/>
        <v>5536</v>
      </c>
      <c r="M16" s="99">
        <f t="shared" si="3"/>
        <v>-5376</v>
      </c>
      <c r="N16" s="121"/>
      <c r="O16" s="122">
        <f t="shared" si="3"/>
        <v>2283</v>
      </c>
      <c r="P16" s="92"/>
      <c r="Q16" s="107"/>
      <c r="R16" s="107"/>
    </row>
    <row r="17" spans="1:18" ht="21" customHeight="1">
      <c r="A17" s="100"/>
      <c r="B17" s="103" t="s">
        <v>412</v>
      </c>
      <c r="D17" s="104">
        <v>170736</v>
      </c>
      <c r="E17" s="104">
        <v>95156</v>
      </c>
      <c r="F17" s="104">
        <v>7142</v>
      </c>
      <c r="G17" s="104">
        <v>3822</v>
      </c>
      <c r="H17" s="104">
        <v>64616</v>
      </c>
      <c r="I17" s="104">
        <v>920</v>
      </c>
      <c r="J17" s="104">
        <v>63696</v>
      </c>
      <c r="K17" s="104">
        <v>63536</v>
      </c>
      <c r="L17" s="104">
        <v>5536</v>
      </c>
      <c r="M17" s="104">
        <v>-5376</v>
      </c>
      <c r="N17" s="123"/>
      <c r="O17" s="124">
        <v>2283</v>
      </c>
      <c r="P17" s="92"/>
      <c r="Q17" s="107"/>
      <c r="R17" s="107"/>
    </row>
    <row r="18" spans="1:18" s="94" customFormat="1" ht="21" customHeight="1">
      <c r="A18" s="105"/>
      <c r="B18" s="101" t="s">
        <v>413</v>
      </c>
      <c r="D18" s="99">
        <f t="shared" ref="D18:O18" si="4">D19+D20</f>
        <v>51016</v>
      </c>
      <c r="E18" s="99">
        <f t="shared" si="4"/>
        <v>7830</v>
      </c>
      <c r="F18" s="99">
        <f t="shared" si="4"/>
        <v>4551</v>
      </c>
      <c r="G18" s="99">
        <f t="shared" si="4"/>
        <v>2046</v>
      </c>
      <c r="H18" s="99">
        <f t="shared" si="4"/>
        <v>36589</v>
      </c>
      <c r="I18" s="99">
        <f t="shared" si="4"/>
        <v>376</v>
      </c>
      <c r="J18" s="99">
        <f t="shared" si="4"/>
        <v>36213</v>
      </c>
      <c r="K18" s="99">
        <f t="shared" si="4"/>
        <v>28567</v>
      </c>
      <c r="L18" s="99">
        <f t="shared" si="4"/>
        <v>2375</v>
      </c>
      <c r="M18" s="99">
        <f t="shared" si="4"/>
        <v>5271</v>
      </c>
      <c r="N18" s="121"/>
      <c r="O18" s="122">
        <f t="shared" si="4"/>
        <v>2503</v>
      </c>
      <c r="P18" s="125"/>
      <c r="Q18" s="107"/>
      <c r="R18" s="107"/>
    </row>
    <row r="19" spans="1:18" s="94" customFormat="1" ht="21" customHeight="1">
      <c r="A19" s="105"/>
      <c r="B19" s="103" t="s">
        <v>414</v>
      </c>
      <c r="D19" s="104">
        <v>43917</v>
      </c>
      <c r="E19" s="104">
        <v>6581</v>
      </c>
      <c r="F19" s="104">
        <v>4015</v>
      </c>
      <c r="G19" s="104">
        <v>1612</v>
      </c>
      <c r="H19" s="104">
        <v>31709</v>
      </c>
      <c r="I19" s="104">
        <v>324</v>
      </c>
      <c r="J19" s="104">
        <v>31385</v>
      </c>
      <c r="K19" s="104">
        <v>23856</v>
      </c>
      <c r="L19" s="104">
        <v>1966</v>
      </c>
      <c r="M19" s="104">
        <v>5563</v>
      </c>
      <c r="N19" s="123"/>
      <c r="O19" s="124">
        <v>2145</v>
      </c>
      <c r="P19" s="125"/>
      <c r="Q19" s="107"/>
      <c r="R19" s="107"/>
    </row>
    <row r="20" spans="1:18" s="94" customFormat="1" ht="21" customHeight="1">
      <c r="A20" s="105"/>
      <c r="B20" s="103" t="s">
        <v>415</v>
      </c>
      <c r="D20" s="104">
        <v>7099</v>
      </c>
      <c r="E20" s="104">
        <v>1249</v>
      </c>
      <c r="F20" s="104">
        <v>536</v>
      </c>
      <c r="G20" s="104">
        <v>434</v>
      </c>
      <c r="H20" s="104">
        <v>4880</v>
      </c>
      <c r="I20" s="104">
        <v>52</v>
      </c>
      <c r="J20" s="104">
        <v>4828</v>
      </c>
      <c r="K20" s="104">
        <v>4711</v>
      </c>
      <c r="L20" s="104">
        <v>409</v>
      </c>
      <c r="M20" s="104">
        <v>-292</v>
      </c>
      <c r="N20" s="123"/>
      <c r="O20" s="124">
        <v>358</v>
      </c>
      <c r="P20" s="125"/>
      <c r="Q20" s="107"/>
      <c r="R20" s="107"/>
    </row>
    <row r="21" spans="1:18" s="94" customFormat="1" ht="21" customHeight="1">
      <c r="A21" s="105"/>
      <c r="B21" s="101" t="s">
        <v>416</v>
      </c>
      <c r="D21" s="99">
        <f t="shared" ref="D21:O21" si="5">D22</f>
        <v>4717</v>
      </c>
      <c r="E21" s="99">
        <f t="shared" si="5"/>
        <v>944</v>
      </c>
      <c r="F21" s="99">
        <f t="shared" si="5"/>
        <v>520</v>
      </c>
      <c r="G21" s="99">
        <f t="shared" si="5"/>
        <v>368</v>
      </c>
      <c r="H21" s="99">
        <f t="shared" si="5"/>
        <v>2885</v>
      </c>
      <c r="I21" s="99">
        <f t="shared" si="5"/>
        <v>60</v>
      </c>
      <c r="J21" s="99">
        <f t="shared" si="5"/>
        <v>2825</v>
      </c>
      <c r="K21" s="99">
        <f t="shared" si="5"/>
        <v>2822</v>
      </c>
      <c r="L21" s="99">
        <f t="shared" si="5"/>
        <v>602</v>
      </c>
      <c r="M21" s="99">
        <f t="shared" si="5"/>
        <v>-599</v>
      </c>
      <c r="N21" s="121"/>
      <c r="O21" s="122">
        <f t="shared" si="5"/>
        <v>209</v>
      </c>
      <c r="P21" s="125"/>
      <c r="Q21" s="107"/>
      <c r="R21" s="107"/>
    </row>
    <row r="22" spans="1:18" s="94" customFormat="1" ht="21" customHeight="1">
      <c r="A22" s="105"/>
      <c r="B22" s="103" t="s">
        <v>417</v>
      </c>
      <c r="D22" s="104">
        <v>4717</v>
      </c>
      <c r="E22" s="104">
        <v>944</v>
      </c>
      <c r="F22" s="104">
        <v>520</v>
      </c>
      <c r="G22" s="104">
        <v>368</v>
      </c>
      <c r="H22" s="104">
        <v>2885</v>
      </c>
      <c r="I22" s="104">
        <v>60</v>
      </c>
      <c r="J22" s="104">
        <v>2825</v>
      </c>
      <c r="K22" s="104">
        <v>2822</v>
      </c>
      <c r="L22" s="104">
        <v>602</v>
      </c>
      <c r="M22" s="104">
        <v>-599</v>
      </c>
      <c r="N22" s="123"/>
      <c r="O22" s="124">
        <v>209</v>
      </c>
      <c r="P22" s="125"/>
      <c r="Q22" s="107"/>
      <c r="R22" s="107"/>
    </row>
    <row r="23" spans="1:18" ht="21" customHeight="1">
      <c r="A23" s="100"/>
      <c r="B23" s="101">
        <v>46</v>
      </c>
      <c r="C23" s="94"/>
      <c r="D23" s="99">
        <f t="shared" ref="D23:M23" si="6">D24+D34+D39+D49+D59+D62+D70+D78</f>
        <v>1159027</v>
      </c>
      <c r="E23" s="99">
        <f t="shared" si="6"/>
        <v>203173</v>
      </c>
      <c r="F23" s="99">
        <f t="shared" si="6"/>
        <v>166190</v>
      </c>
      <c r="G23" s="99">
        <f t="shared" si="6"/>
        <v>45281</v>
      </c>
      <c r="H23" s="99">
        <f t="shared" si="6"/>
        <v>744383</v>
      </c>
      <c r="I23" s="99">
        <f t="shared" si="6"/>
        <v>6077</v>
      </c>
      <c r="J23" s="99">
        <f t="shared" si="6"/>
        <v>738306</v>
      </c>
      <c r="K23" s="99">
        <f t="shared" si="6"/>
        <v>483780</v>
      </c>
      <c r="L23" s="99">
        <f t="shared" si="6"/>
        <v>65121</v>
      </c>
      <c r="M23" s="99">
        <f t="shared" si="6"/>
        <v>189405</v>
      </c>
      <c r="N23" s="121"/>
      <c r="O23" s="122">
        <f>O24+O34+O39+O49+O59+O62+O70+O78</f>
        <v>68516</v>
      </c>
      <c r="P23" s="92"/>
      <c r="Q23" s="107"/>
      <c r="R23" s="107"/>
    </row>
    <row r="24" spans="1:18" ht="21" customHeight="1">
      <c r="A24" s="100"/>
      <c r="B24" s="101" t="s">
        <v>418</v>
      </c>
      <c r="D24" s="99">
        <f t="shared" ref="D24:O24" si="7">SUM(D25:D33)</f>
        <v>149496</v>
      </c>
      <c r="E24" s="99">
        <f t="shared" si="7"/>
        <v>23015</v>
      </c>
      <c r="F24" s="99">
        <f t="shared" si="7"/>
        <v>37948</v>
      </c>
      <c r="G24" s="99">
        <f t="shared" si="7"/>
        <v>3973</v>
      </c>
      <c r="H24" s="99">
        <f t="shared" si="7"/>
        <v>84560</v>
      </c>
      <c r="I24" s="99">
        <f t="shared" si="7"/>
        <v>317</v>
      </c>
      <c r="J24" s="99">
        <f t="shared" si="7"/>
        <v>84243</v>
      </c>
      <c r="K24" s="99">
        <f t="shared" si="7"/>
        <v>61836</v>
      </c>
      <c r="L24" s="99">
        <f t="shared" si="7"/>
        <v>3533</v>
      </c>
      <c r="M24" s="99">
        <f t="shared" si="7"/>
        <v>18874</v>
      </c>
      <c r="N24" s="121"/>
      <c r="O24" s="122">
        <f t="shared" si="7"/>
        <v>12825</v>
      </c>
      <c r="P24" s="92"/>
      <c r="Q24" s="107"/>
      <c r="R24" s="107"/>
    </row>
    <row r="25" spans="1:18" ht="21" customHeight="1">
      <c r="A25" s="100"/>
      <c r="B25" s="103" t="s">
        <v>419</v>
      </c>
      <c r="D25" s="104">
        <v>166</v>
      </c>
      <c r="E25" s="104">
        <v>8</v>
      </c>
      <c r="F25" s="104">
        <v>32</v>
      </c>
      <c r="G25" s="104">
        <v>0</v>
      </c>
      <c r="H25" s="104">
        <v>126</v>
      </c>
      <c r="I25" s="104">
        <v>0</v>
      </c>
      <c r="J25" s="104">
        <v>126</v>
      </c>
      <c r="K25" s="104">
        <v>119</v>
      </c>
      <c r="L25" s="104">
        <v>1</v>
      </c>
      <c r="M25" s="104">
        <v>6</v>
      </c>
      <c r="N25" s="123"/>
      <c r="O25" s="124">
        <v>0</v>
      </c>
      <c r="P25" s="92"/>
      <c r="Q25" s="107"/>
      <c r="R25" s="107"/>
    </row>
    <row r="26" spans="1:18" ht="21" customHeight="1">
      <c r="A26" s="100"/>
      <c r="B26" s="103" t="s">
        <v>420</v>
      </c>
      <c r="D26" s="104">
        <v>48671</v>
      </c>
      <c r="E26" s="104">
        <v>7440</v>
      </c>
      <c r="F26" s="104">
        <v>8785</v>
      </c>
      <c r="G26" s="104">
        <v>1047</v>
      </c>
      <c r="H26" s="104">
        <v>31399</v>
      </c>
      <c r="I26" s="104">
        <v>92</v>
      </c>
      <c r="J26" s="104">
        <v>31307</v>
      </c>
      <c r="K26" s="104">
        <v>24878</v>
      </c>
      <c r="L26" s="104">
        <v>1320</v>
      </c>
      <c r="M26" s="104">
        <v>5109</v>
      </c>
      <c r="N26" s="123"/>
      <c r="O26" s="124">
        <v>6179</v>
      </c>
      <c r="P26" s="92"/>
      <c r="Q26" s="107"/>
      <c r="R26" s="107"/>
    </row>
    <row r="27" spans="1:18" ht="21" customHeight="1">
      <c r="A27" s="100"/>
      <c r="B27" s="103" t="s">
        <v>421</v>
      </c>
      <c r="D27" s="104">
        <v>2871</v>
      </c>
      <c r="E27" s="104">
        <v>1255</v>
      </c>
      <c r="F27" s="104">
        <v>639</v>
      </c>
      <c r="G27" s="104">
        <v>22</v>
      </c>
      <c r="H27" s="104">
        <v>955</v>
      </c>
      <c r="I27" s="104">
        <v>3</v>
      </c>
      <c r="J27" s="104">
        <v>952</v>
      </c>
      <c r="K27" s="104">
        <v>837</v>
      </c>
      <c r="L27" s="104">
        <v>9</v>
      </c>
      <c r="M27" s="104">
        <v>106</v>
      </c>
      <c r="N27" s="123"/>
      <c r="O27" s="124">
        <v>159</v>
      </c>
      <c r="P27" s="92"/>
      <c r="Q27" s="107"/>
      <c r="R27" s="107"/>
    </row>
    <row r="28" spans="1:18" ht="21" customHeight="1">
      <c r="A28" s="100"/>
      <c r="B28" s="103" t="s">
        <v>422</v>
      </c>
      <c r="D28" s="104">
        <v>9268</v>
      </c>
      <c r="E28" s="104">
        <v>1067</v>
      </c>
      <c r="F28" s="104">
        <v>2834</v>
      </c>
      <c r="G28" s="104">
        <v>496</v>
      </c>
      <c r="H28" s="104">
        <v>4871</v>
      </c>
      <c r="I28" s="104">
        <v>36</v>
      </c>
      <c r="J28" s="104">
        <v>4835</v>
      </c>
      <c r="K28" s="104">
        <v>4821</v>
      </c>
      <c r="L28" s="104">
        <v>83</v>
      </c>
      <c r="M28" s="104">
        <v>-69</v>
      </c>
      <c r="N28" s="123"/>
      <c r="O28" s="124">
        <v>258</v>
      </c>
      <c r="P28" s="92"/>
      <c r="Q28" s="107"/>
      <c r="R28" s="107"/>
    </row>
    <row r="29" spans="1:18" ht="21" customHeight="1">
      <c r="A29" s="100"/>
      <c r="B29" s="103" t="s">
        <v>423</v>
      </c>
      <c r="D29" s="104">
        <v>812</v>
      </c>
      <c r="E29" s="104">
        <v>40</v>
      </c>
      <c r="F29" s="104">
        <v>77</v>
      </c>
      <c r="G29" s="104">
        <v>30</v>
      </c>
      <c r="H29" s="104">
        <v>665</v>
      </c>
      <c r="I29" s="104">
        <v>4</v>
      </c>
      <c r="J29" s="104">
        <v>661</v>
      </c>
      <c r="K29" s="104">
        <v>463</v>
      </c>
      <c r="L29" s="104">
        <v>56</v>
      </c>
      <c r="M29" s="104">
        <v>142</v>
      </c>
      <c r="N29" s="123"/>
      <c r="O29" s="124">
        <v>0</v>
      </c>
      <c r="P29" s="92"/>
      <c r="Q29" s="107"/>
      <c r="R29" s="107"/>
    </row>
    <row r="30" spans="1:18" ht="21" customHeight="1">
      <c r="A30" s="100"/>
      <c r="B30" s="103" t="s">
        <v>424</v>
      </c>
      <c r="C30" s="94"/>
      <c r="D30" s="104">
        <v>1992</v>
      </c>
      <c r="E30" s="104">
        <v>340</v>
      </c>
      <c r="F30" s="104">
        <v>274</v>
      </c>
      <c r="G30" s="104">
        <v>193</v>
      </c>
      <c r="H30" s="104">
        <v>1185</v>
      </c>
      <c r="I30" s="104">
        <v>10</v>
      </c>
      <c r="J30" s="104">
        <v>1175</v>
      </c>
      <c r="K30" s="104">
        <v>725</v>
      </c>
      <c r="L30" s="104">
        <v>135</v>
      </c>
      <c r="M30" s="104">
        <v>315</v>
      </c>
      <c r="N30" s="123"/>
      <c r="O30" s="124">
        <v>11</v>
      </c>
      <c r="P30" s="92"/>
      <c r="Q30" s="107"/>
      <c r="R30" s="107"/>
    </row>
    <row r="31" spans="1:18" ht="21" customHeight="1">
      <c r="A31" s="100"/>
      <c r="B31" s="103" t="s">
        <v>425</v>
      </c>
      <c r="D31" s="104">
        <v>31575</v>
      </c>
      <c r="E31" s="104">
        <v>2691</v>
      </c>
      <c r="F31" s="104">
        <v>8579</v>
      </c>
      <c r="G31" s="104">
        <v>911</v>
      </c>
      <c r="H31" s="104">
        <v>19394</v>
      </c>
      <c r="I31" s="104">
        <v>58</v>
      </c>
      <c r="J31" s="104">
        <v>19336</v>
      </c>
      <c r="K31" s="104">
        <v>10358</v>
      </c>
      <c r="L31" s="104">
        <v>559</v>
      </c>
      <c r="M31" s="104">
        <v>8419</v>
      </c>
      <c r="N31" s="123"/>
      <c r="O31" s="124">
        <v>3645</v>
      </c>
      <c r="P31" s="92"/>
      <c r="Q31" s="107"/>
      <c r="R31" s="107"/>
    </row>
    <row r="32" spans="1:18" ht="21" customHeight="1">
      <c r="A32" s="100"/>
      <c r="B32" s="103" t="s">
        <v>426</v>
      </c>
      <c r="D32" s="104">
        <v>49241</v>
      </c>
      <c r="E32" s="104">
        <v>9864</v>
      </c>
      <c r="F32" s="104">
        <v>15111</v>
      </c>
      <c r="G32" s="104">
        <v>1063</v>
      </c>
      <c r="H32" s="104">
        <v>23203</v>
      </c>
      <c r="I32" s="104">
        <v>88</v>
      </c>
      <c r="J32" s="104">
        <v>23115</v>
      </c>
      <c r="K32" s="104">
        <v>17010</v>
      </c>
      <c r="L32" s="104">
        <v>1252</v>
      </c>
      <c r="M32" s="104">
        <v>4853</v>
      </c>
      <c r="N32" s="123"/>
      <c r="O32" s="124">
        <v>2516</v>
      </c>
      <c r="P32" s="92"/>
      <c r="Q32" s="107"/>
      <c r="R32" s="107"/>
    </row>
    <row r="33" spans="1:18" ht="21" customHeight="1">
      <c r="A33" s="105"/>
      <c r="B33" s="103" t="s">
        <v>427</v>
      </c>
      <c r="C33" s="94"/>
      <c r="D33" s="104">
        <v>4900</v>
      </c>
      <c r="E33" s="104">
        <v>310</v>
      </c>
      <c r="F33" s="104">
        <v>1617</v>
      </c>
      <c r="G33" s="104">
        <v>211</v>
      </c>
      <c r="H33" s="104">
        <v>2762</v>
      </c>
      <c r="I33" s="104">
        <v>26</v>
      </c>
      <c r="J33" s="104">
        <v>2736</v>
      </c>
      <c r="K33" s="104">
        <v>2625</v>
      </c>
      <c r="L33" s="104">
        <v>118</v>
      </c>
      <c r="M33" s="104">
        <v>-7</v>
      </c>
      <c r="N33" s="123"/>
      <c r="O33" s="124">
        <v>57</v>
      </c>
      <c r="P33" s="92"/>
      <c r="Q33" s="107"/>
      <c r="R33" s="107"/>
    </row>
    <row r="34" spans="1:18" ht="21" customHeight="1">
      <c r="A34" s="100"/>
      <c r="B34" s="101" t="s">
        <v>428</v>
      </c>
      <c r="C34" s="94"/>
      <c r="D34" s="99">
        <f t="shared" ref="D34:O34" si="8">SUM(D35:D38)</f>
        <v>15282</v>
      </c>
      <c r="E34" s="99">
        <f t="shared" si="8"/>
        <v>2626</v>
      </c>
      <c r="F34" s="99">
        <f t="shared" si="8"/>
        <v>1534</v>
      </c>
      <c r="G34" s="99">
        <f t="shared" si="8"/>
        <v>1018</v>
      </c>
      <c r="H34" s="99">
        <f t="shared" si="8"/>
        <v>10104</v>
      </c>
      <c r="I34" s="99">
        <f t="shared" si="8"/>
        <v>95</v>
      </c>
      <c r="J34" s="99">
        <f t="shared" si="8"/>
        <v>10009</v>
      </c>
      <c r="K34" s="99">
        <f t="shared" si="8"/>
        <v>8761</v>
      </c>
      <c r="L34" s="99">
        <f t="shared" si="8"/>
        <v>1067</v>
      </c>
      <c r="M34" s="99">
        <f t="shared" si="8"/>
        <v>181</v>
      </c>
      <c r="N34" s="121"/>
      <c r="O34" s="122">
        <f t="shared" si="8"/>
        <v>1084</v>
      </c>
      <c r="P34" s="92"/>
      <c r="Q34" s="107"/>
      <c r="R34" s="107"/>
    </row>
    <row r="35" spans="1:18" ht="21" customHeight="1">
      <c r="A35" s="100"/>
      <c r="B35" s="103" t="s">
        <v>429</v>
      </c>
      <c r="D35" s="104">
        <v>10224</v>
      </c>
      <c r="E35" s="104">
        <v>1579</v>
      </c>
      <c r="F35" s="104">
        <v>1101</v>
      </c>
      <c r="G35" s="104">
        <v>826</v>
      </c>
      <c r="H35" s="104">
        <v>6718</v>
      </c>
      <c r="I35" s="104">
        <v>56</v>
      </c>
      <c r="J35" s="104">
        <v>6662</v>
      </c>
      <c r="K35" s="104">
        <v>5929</v>
      </c>
      <c r="L35" s="104">
        <v>585</v>
      </c>
      <c r="M35" s="104">
        <v>148</v>
      </c>
      <c r="N35" s="123"/>
      <c r="O35" s="124">
        <v>868</v>
      </c>
      <c r="P35" s="92"/>
      <c r="Q35" s="107"/>
      <c r="R35" s="107"/>
    </row>
    <row r="36" spans="1:18" ht="21" customHeight="1">
      <c r="A36" s="100"/>
      <c r="B36" s="103" t="s">
        <v>430</v>
      </c>
      <c r="D36" s="104">
        <v>4567</v>
      </c>
      <c r="E36" s="104">
        <v>905</v>
      </c>
      <c r="F36" s="104">
        <v>374</v>
      </c>
      <c r="G36" s="104">
        <v>183</v>
      </c>
      <c r="H36" s="104">
        <v>3105</v>
      </c>
      <c r="I36" s="104">
        <v>34</v>
      </c>
      <c r="J36" s="104">
        <v>3071</v>
      </c>
      <c r="K36" s="104">
        <v>2569</v>
      </c>
      <c r="L36" s="104">
        <v>453</v>
      </c>
      <c r="M36" s="104">
        <v>49</v>
      </c>
      <c r="N36" s="123"/>
      <c r="O36" s="124">
        <v>210</v>
      </c>
      <c r="P36" s="92"/>
      <c r="Q36" s="107"/>
      <c r="R36" s="107"/>
    </row>
    <row r="37" spans="1:18" ht="21" customHeight="1">
      <c r="A37" s="100"/>
      <c r="B37" s="103" t="s">
        <v>431</v>
      </c>
      <c r="D37" s="104">
        <v>322</v>
      </c>
      <c r="E37" s="104">
        <v>119</v>
      </c>
      <c r="F37" s="104">
        <v>13</v>
      </c>
      <c r="G37" s="104">
        <v>8</v>
      </c>
      <c r="H37" s="104">
        <v>182</v>
      </c>
      <c r="I37" s="104">
        <v>2</v>
      </c>
      <c r="J37" s="104">
        <v>180</v>
      </c>
      <c r="K37" s="104">
        <v>113</v>
      </c>
      <c r="L37" s="104">
        <v>12</v>
      </c>
      <c r="M37" s="104">
        <v>55</v>
      </c>
      <c r="N37" s="123"/>
      <c r="O37" s="124">
        <v>4</v>
      </c>
      <c r="P37" s="92"/>
      <c r="Q37" s="107"/>
      <c r="R37" s="107"/>
    </row>
    <row r="38" spans="1:18" ht="21" customHeight="1">
      <c r="A38" s="100"/>
      <c r="B38" s="103" t="s">
        <v>432</v>
      </c>
      <c r="D38" s="104">
        <v>169</v>
      </c>
      <c r="E38" s="104">
        <v>23</v>
      </c>
      <c r="F38" s="104">
        <v>46</v>
      </c>
      <c r="G38" s="104">
        <v>1</v>
      </c>
      <c r="H38" s="104">
        <v>99</v>
      </c>
      <c r="I38" s="104">
        <v>3</v>
      </c>
      <c r="J38" s="104">
        <v>96</v>
      </c>
      <c r="K38" s="104">
        <v>150</v>
      </c>
      <c r="L38" s="104">
        <v>17</v>
      </c>
      <c r="M38" s="104">
        <v>-71</v>
      </c>
      <c r="N38" s="123"/>
      <c r="O38" s="124">
        <v>2</v>
      </c>
      <c r="P38" s="92"/>
      <c r="Q38" s="107"/>
      <c r="R38" s="107"/>
    </row>
    <row r="39" spans="1:18" ht="21" customHeight="1">
      <c r="A39" s="100"/>
      <c r="B39" s="101" t="s">
        <v>433</v>
      </c>
      <c r="C39" s="94"/>
      <c r="D39" s="99">
        <f t="shared" ref="D39:O39" si="9">SUM(D40:D48)</f>
        <v>319574</v>
      </c>
      <c r="E39" s="99">
        <f t="shared" si="9"/>
        <v>59259</v>
      </c>
      <c r="F39" s="99">
        <f t="shared" si="9"/>
        <v>44729</v>
      </c>
      <c r="G39" s="99">
        <f t="shared" si="9"/>
        <v>8162</v>
      </c>
      <c r="H39" s="99">
        <f t="shared" si="9"/>
        <v>207424</v>
      </c>
      <c r="I39" s="99">
        <f t="shared" si="9"/>
        <v>1543</v>
      </c>
      <c r="J39" s="99">
        <f t="shared" si="9"/>
        <v>205881</v>
      </c>
      <c r="K39" s="99">
        <f t="shared" si="9"/>
        <v>124269</v>
      </c>
      <c r="L39" s="99">
        <f t="shared" si="9"/>
        <v>15666</v>
      </c>
      <c r="M39" s="99">
        <f t="shared" si="9"/>
        <v>65946</v>
      </c>
      <c r="N39" s="121"/>
      <c r="O39" s="122">
        <f t="shared" si="9"/>
        <v>15220</v>
      </c>
      <c r="P39" s="92"/>
      <c r="Q39" s="107"/>
      <c r="R39" s="107"/>
    </row>
    <row r="40" spans="1:18" ht="21" customHeight="1">
      <c r="A40" s="100"/>
      <c r="B40" s="103" t="s">
        <v>434</v>
      </c>
      <c r="D40" s="104">
        <v>54487</v>
      </c>
      <c r="E40" s="104">
        <v>18610</v>
      </c>
      <c r="F40" s="104">
        <v>3390</v>
      </c>
      <c r="G40" s="104">
        <v>1185</v>
      </c>
      <c r="H40" s="104">
        <v>31302</v>
      </c>
      <c r="I40" s="104">
        <v>274</v>
      </c>
      <c r="J40" s="104">
        <v>31028</v>
      </c>
      <c r="K40" s="104">
        <v>21101</v>
      </c>
      <c r="L40" s="104">
        <v>2784</v>
      </c>
      <c r="M40" s="104">
        <v>7143</v>
      </c>
      <c r="N40" s="123"/>
      <c r="O40" s="124">
        <v>1788</v>
      </c>
      <c r="P40" s="92"/>
      <c r="Q40" s="107"/>
      <c r="R40" s="107"/>
    </row>
    <row r="41" spans="1:18" ht="21" customHeight="1">
      <c r="A41" s="100"/>
      <c r="B41" s="103" t="s">
        <v>435</v>
      </c>
      <c r="D41" s="104">
        <v>12886</v>
      </c>
      <c r="E41" s="104">
        <v>4412</v>
      </c>
      <c r="F41" s="104">
        <v>752</v>
      </c>
      <c r="G41" s="104">
        <v>131</v>
      </c>
      <c r="H41" s="104">
        <v>7591</v>
      </c>
      <c r="I41" s="104">
        <v>60</v>
      </c>
      <c r="J41" s="104">
        <v>7531</v>
      </c>
      <c r="K41" s="104">
        <v>4925</v>
      </c>
      <c r="L41" s="104">
        <v>741</v>
      </c>
      <c r="M41" s="104">
        <v>1865</v>
      </c>
      <c r="N41" s="123"/>
      <c r="O41" s="124">
        <v>356</v>
      </c>
      <c r="P41" s="92"/>
      <c r="Q41" s="107"/>
      <c r="R41" s="107"/>
    </row>
    <row r="42" spans="1:18" ht="21" customHeight="1">
      <c r="A42" s="100"/>
      <c r="B42" s="103" t="s">
        <v>436</v>
      </c>
      <c r="D42" s="104">
        <v>17809</v>
      </c>
      <c r="E42" s="104">
        <v>2204</v>
      </c>
      <c r="F42" s="104">
        <v>2011</v>
      </c>
      <c r="G42" s="104">
        <v>264</v>
      </c>
      <c r="H42" s="104">
        <v>13330</v>
      </c>
      <c r="I42" s="104">
        <v>58</v>
      </c>
      <c r="J42" s="104">
        <v>13272</v>
      </c>
      <c r="K42" s="104">
        <v>4937</v>
      </c>
      <c r="L42" s="104">
        <v>811</v>
      </c>
      <c r="M42" s="104">
        <v>7524</v>
      </c>
      <c r="N42" s="123"/>
      <c r="O42" s="124">
        <v>449</v>
      </c>
      <c r="P42" s="92"/>
      <c r="Q42" s="107"/>
      <c r="R42" s="107"/>
    </row>
    <row r="43" spans="1:18" ht="21" customHeight="1">
      <c r="A43" s="100"/>
      <c r="B43" s="103" t="s">
        <v>437</v>
      </c>
      <c r="D43" s="104">
        <v>58550</v>
      </c>
      <c r="E43" s="104">
        <v>7367</v>
      </c>
      <c r="F43" s="104">
        <v>17226</v>
      </c>
      <c r="G43" s="104">
        <v>1557</v>
      </c>
      <c r="H43" s="104">
        <v>32400</v>
      </c>
      <c r="I43" s="104">
        <v>222</v>
      </c>
      <c r="J43" s="104">
        <v>32178</v>
      </c>
      <c r="K43" s="104">
        <v>25038</v>
      </c>
      <c r="L43" s="104">
        <v>2826</v>
      </c>
      <c r="M43" s="104">
        <v>4314</v>
      </c>
      <c r="N43" s="123"/>
      <c r="O43" s="124">
        <v>2391</v>
      </c>
      <c r="P43" s="92"/>
      <c r="Q43" s="107"/>
      <c r="R43" s="107"/>
    </row>
    <row r="44" spans="1:18" ht="21" customHeight="1">
      <c r="A44" s="100"/>
      <c r="B44" s="103" t="s">
        <v>438</v>
      </c>
      <c r="C44" s="94"/>
      <c r="D44" s="104">
        <v>15823</v>
      </c>
      <c r="E44" s="104">
        <v>3948</v>
      </c>
      <c r="F44" s="104">
        <v>3714</v>
      </c>
      <c r="G44" s="104">
        <v>629</v>
      </c>
      <c r="H44" s="104">
        <v>7532</v>
      </c>
      <c r="I44" s="104">
        <v>83</v>
      </c>
      <c r="J44" s="104">
        <v>7449</v>
      </c>
      <c r="K44" s="104">
        <v>4751</v>
      </c>
      <c r="L44" s="104">
        <v>420</v>
      </c>
      <c r="M44" s="104">
        <v>2278</v>
      </c>
      <c r="N44" s="123"/>
      <c r="O44" s="124">
        <v>1278</v>
      </c>
      <c r="P44" s="92"/>
      <c r="Q44" s="107"/>
      <c r="R44" s="107"/>
    </row>
    <row r="45" spans="1:18" ht="21" customHeight="1">
      <c r="A45" s="100"/>
      <c r="B45" s="103" t="s">
        <v>439</v>
      </c>
      <c r="C45" s="94"/>
      <c r="D45" s="104">
        <v>19615</v>
      </c>
      <c r="E45" s="104">
        <v>2640</v>
      </c>
      <c r="F45" s="104">
        <v>2251</v>
      </c>
      <c r="G45" s="104">
        <v>579</v>
      </c>
      <c r="H45" s="104">
        <v>14145</v>
      </c>
      <c r="I45" s="104">
        <v>117</v>
      </c>
      <c r="J45" s="104">
        <v>14028</v>
      </c>
      <c r="K45" s="104">
        <v>8074</v>
      </c>
      <c r="L45" s="104">
        <v>1316</v>
      </c>
      <c r="M45" s="104">
        <v>4638</v>
      </c>
      <c r="N45" s="123"/>
      <c r="O45" s="124">
        <v>831</v>
      </c>
      <c r="P45" s="92"/>
      <c r="Q45" s="107"/>
      <c r="R45" s="107"/>
    </row>
    <row r="46" spans="1:18" ht="21" customHeight="1">
      <c r="A46" s="100"/>
      <c r="B46" s="103" t="s">
        <v>440</v>
      </c>
      <c r="D46" s="104">
        <v>3018</v>
      </c>
      <c r="E46" s="104">
        <v>384</v>
      </c>
      <c r="F46" s="104">
        <v>413</v>
      </c>
      <c r="G46" s="104">
        <v>90</v>
      </c>
      <c r="H46" s="104">
        <v>2131</v>
      </c>
      <c r="I46" s="104">
        <v>21</v>
      </c>
      <c r="J46" s="104">
        <v>2110</v>
      </c>
      <c r="K46" s="104">
        <v>1861</v>
      </c>
      <c r="L46" s="104">
        <v>186</v>
      </c>
      <c r="M46" s="104">
        <v>63</v>
      </c>
      <c r="N46" s="123"/>
      <c r="O46" s="124">
        <v>103</v>
      </c>
      <c r="P46" s="92"/>
      <c r="Q46" s="107"/>
      <c r="R46" s="107"/>
    </row>
    <row r="47" spans="1:18" ht="21" customHeight="1">
      <c r="A47" s="100"/>
      <c r="B47" s="103" t="s">
        <v>441</v>
      </c>
      <c r="D47" s="104">
        <v>15745</v>
      </c>
      <c r="E47" s="104">
        <v>2911</v>
      </c>
      <c r="F47" s="104">
        <v>1506</v>
      </c>
      <c r="G47" s="104">
        <v>492</v>
      </c>
      <c r="H47" s="104">
        <v>10836</v>
      </c>
      <c r="I47" s="104">
        <v>121</v>
      </c>
      <c r="J47" s="104">
        <v>10715</v>
      </c>
      <c r="K47" s="104">
        <v>10468</v>
      </c>
      <c r="L47" s="104">
        <v>1077</v>
      </c>
      <c r="M47" s="104">
        <v>-830</v>
      </c>
      <c r="N47" s="123"/>
      <c r="O47" s="124">
        <v>1144</v>
      </c>
      <c r="P47" s="92"/>
      <c r="Q47" s="107"/>
      <c r="R47" s="107"/>
    </row>
    <row r="48" spans="1:18" ht="21" customHeight="1">
      <c r="A48" s="100"/>
      <c r="B48" s="103" t="s">
        <v>442</v>
      </c>
      <c r="D48" s="104">
        <v>121641</v>
      </c>
      <c r="E48" s="104">
        <v>16783</v>
      </c>
      <c r="F48" s="104">
        <v>13466</v>
      </c>
      <c r="G48" s="104">
        <v>3235</v>
      </c>
      <c r="H48" s="104">
        <v>88157</v>
      </c>
      <c r="I48" s="104">
        <v>587</v>
      </c>
      <c r="J48" s="104">
        <v>87570</v>
      </c>
      <c r="K48" s="104">
        <v>43114</v>
      </c>
      <c r="L48" s="104">
        <v>5505</v>
      </c>
      <c r="M48" s="104">
        <v>38951</v>
      </c>
      <c r="N48" s="123"/>
      <c r="O48" s="124">
        <v>6880</v>
      </c>
      <c r="P48" s="92"/>
      <c r="Q48" s="107"/>
      <c r="R48" s="107"/>
    </row>
    <row r="49" spans="1:18" ht="21" customHeight="1">
      <c r="A49" s="100"/>
      <c r="B49" s="101" t="s">
        <v>443</v>
      </c>
      <c r="D49" s="99">
        <f t="shared" ref="D49:O49" si="10">SUM(D50:D58)</f>
        <v>244904</v>
      </c>
      <c r="E49" s="99">
        <f t="shared" si="10"/>
        <v>37080</v>
      </c>
      <c r="F49" s="99">
        <f t="shared" si="10"/>
        <v>39512</v>
      </c>
      <c r="G49" s="99">
        <f t="shared" si="10"/>
        <v>7245</v>
      </c>
      <c r="H49" s="99">
        <f t="shared" si="10"/>
        <v>161067</v>
      </c>
      <c r="I49" s="99">
        <f t="shared" si="10"/>
        <v>1180</v>
      </c>
      <c r="J49" s="99">
        <f t="shared" si="10"/>
        <v>159887</v>
      </c>
      <c r="K49" s="99">
        <f t="shared" si="10"/>
        <v>113664</v>
      </c>
      <c r="L49" s="99">
        <f t="shared" si="10"/>
        <v>12435</v>
      </c>
      <c r="M49" s="99">
        <f t="shared" si="10"/>
        <v>33788</v>
      </c>
      <c r="N49" s="121"/>
      <c r="O49" s="122">
        <f t="shared" si="10"/>
        <v>11113</v>
      </c>
      <c r="P49" s="92"/>
      <c r="Q49" s="107"/>
      <c r="R49" s="107"/>
    </row>
    <row r="50" spans="1:18" ht="21" customHeight="1">
      <c r="A50" s="100"/>
      <c r="B50" s="103" t="s">
        <v>444</v>
      </c>
      <c r="D50" s="104">
        <v>4100</v>
      </c>
      <c r="E50" s="104">
        <v>681</v>
      </c>
      <c r="F50" s="104">
        <v>624</v>
      </c>
      <c r="G50" s="104">
        <v>250</v>
      </c>
      <c r="H50" s="104">
        <v>2545</v>
      </c>
      <c r="I50" s="104">
        <v>55</v>
      </c>
      <c r="J50" s="104">
        <v>2490</v>
      </c>
      <c r="K50" s="104">
        <v>2472</v>
      </c>
      <c r="L50" s="104">
        <v>285</v>
      </c>
      <c r="M50" s="104">
        <v>-267</v>
      </c>
      <c r="N50" s="123"/>
      <c r="O50" s="124">
        <v>619</v>
      </c>
      <c r="P50" s="92"/>
      <c r="Q50" s="107"/>
      <c r="R50" s="107"/>
    </row>
    <row r="51" spans="1:18" ht="21" customHeight="1">
      <c r="A51" s="100"/>
      <c r="B51" s="103" t="s">
        <v>445</v>
      </c>
      <c r="D51" s="104">
        <v>11572</v>
      </c>
      <c r="E51" s="104">
        <v>1797</v>
      </c>
      <c r="F51" s="104">
        <v>1508</v>
      </c>
      <c r="G51" s="104">
        <v>379</v>
      </c>
      <c r="H51" s="104">
        <v>7888</v>
      </c>
      <c r="I51" s="104">
        <v>122</v>
      </c>
      <c r="J51" s="104">
        <v>7766</v>
      </c>
      <c r="K51" s="104">
        <v>5911</v>
      </c>
      <c r="L51" s="104">
        <v>644</v>
      </c>
      <c r="M51" s="104">
        <v>1211</v>
      </c>
      <c r="N51" s="123"/>
      <c r="O51" s="124">
        <v>771</v>
      </c>
      <c r="P51" s="92"/>
      <c r="Q51" s="107"/>
      <c r="R51" s="107"/>
    </row>
    <row r="52" spans="1:18" ht="21" customHeight="1">
      <c r="A52" s="100"/>
      <c r="B52" s="103" t="s">
        <v>446</v>
      </c>
      <c r="D52" s="104">
        <v>18216</v>
      </c>
      <c r="E52" s="104">
        <v>2463</v>
      </c>
      <c r="F52" s="104">
        <v>2441</v>
      </c>
      <c r="G52" s="104">
        <v>822</v>
      </c>
      <c r="H52" s="104">
        <v>12490</v>
      </c>
      <c r="I52" s="104">
        <v>104</v>
      </c>
      <c r="J52" s="104">
        <v>12386</v>
      </c>
      <c r="K52" s="104">
        <v>8646</v>
      </c>
      <c r="L52" s="104">
        <v>1225</v>
      </c>
      <c r="M52" s="104">
        <v>2515</v>
      </c>
      <c r="N52" s="123"/>
      <c r="O52" s="124">
        <v>1351</v>
      </c>
      <c r="P52" s="92"/>
      <c r="Q52" s="107"/>
      <c r="R52" s="107"/>
    </row>
    <row r="53" spans="1:18" ht="21" customHeight="1">
      <c r="A53" s="100"/>
      <c r="B53" s="103" t="s">
        <v>447</v>
      </c>
      <c r="C53" s="94"/>
      <c r="D53" s="104">
        <v>32112</v>
      </c>
      <c r="E53" s="104">
        <v>8070</v>
      </c>
      <c r="F53" s="104">
        <v>5184</v>
      </c>
      <c r="G53" s="104">
        <v>918</v>
      </c>
      <c r="H53" s="104">
        <v>17940</v>
      </c>
      <c r="I53" s="104">
        <v>90</v>
      </c>
      <c r="J53" s="104">
        <v>17850</v>
      </c>
      <c r="K53" s="104">
        <v>10508</v>
      </c>
      <c r="L53" s="104">
        <v>735</v>
      </c>
      <c r="M53" s="104">
        <v>6607</v>
      </c>
      <c r="N53" s="123"/>
      <c r="O53" s="124">
        <v>820</v>
      </c>
      <c r="P53" s="92"/>
      <c r="Q53" s="107"/>
      <c r="R53" s="107"/>
    </row>
    <row r="54" spans="1:18" ht="21" customHeight="1">
      <c r="A54" s="100"/>
      <c r="B54" s="103" t="s">
        <v>448</v>
      </c>
      <c r="D54" s="104">
        <v>63256</v>
      </c>
      <c r="E54" s="104">
        <v>6953</v>
      </c>
      <c r="F54" s="104">
        <v>15108</v>
      </c>
      <c r="G54" s="104">
        <v>1346</v>
      </c>
      <c r="H54" s="104">
        <v>39849</v>
      </c>
      <c r="I54" s="104">
        <v>206</v>
      </c>
      <c r="J54" s="104">
        <v>39643</v>
      </c>
      <c r="K54" s="104">
        <v>28280</v>
      </c>
      <c r="L54" s="104">
        <v>3587</v>
      </c>
      <c r="M54" s="104">
        <v>7776</v>
      </c>
      <c r="N54" s="123"/>
      <c r="O54" s="124">
        <v>3462</v>
      </c>
      <c r="P54" s="92"/>
      <c r="Q54" s="107"/>
      <c r="R54" s="107"/>
    </row>
    <row r="55" spans="1:18" ht="21" customHeight="1">
      <c r="A55" s="100"/>
      <c r="B55" s="103" t="s">
        <v>449</v>
      </c>
      <c r="D55" s="104">
        <v>69147</v>
      </c>
      <c r="E55" s="104">
        <v>8690</v>
      </c>
      <c r="F55" s="104">
        <v>9804</v>
      </c>
      <c r="G55" s="104">
        <v>1608</v>
      </c>
      <c r="H55" s="104">
        <v>49045</v>
      </c>
      <c r="I55" s="104">
        <v>263</v>
      </c>
      <c r="J55" s="104">
        <v>48782</v>
      </c>
      <c r="K55" s="104">
        <v>33493</v>
      </c>
      <c r="L55" s="104">
        <v>3040</v>
      </c>
      <c r="M55" s="104">
        <v>12249</v>
      </c>
      <c r="N55" s="123"/>
      <c r="O55" s="124">
        <v>1711</v>
      </c>
      <c r="P55" s="92"/>
      <c r="Q55" s="107"/>
      <c r="R55" s="107"/>
    </row>
    <row r="56" spans="1:18" ht="21" customHeight="1">
      <c r="A56" s="100"/>
      <c r="B56" s="103" t="s">
        <v>450</v>
      </c>
      <c r="D56" s="104">
        <v>10711</v>
      </c>
      <c r="E56" s="104">
        <v>1122</v>
      </c>
      <c r="F56" s="104">
        <v>1079</v>
      </c>
      <c r="G56" s="104">
        <v>592</v>
      </c>
      <c r="H56" s="104">
        <v>7918</v>
      </c>
      <c r="I56" s="104">
        <v>55</v>
      </c>
      <c r="J56" s="104">
        <v>7863</v>
      </c>
      <c r="K56" s="104">
        <v>4480</v>
      </c>
      <c r="L56" s="104">
        <v>655</v>
      </c>
      <c r="M56" s="104">
        <v>2728</v>
      </c>
      <c r="N56" s="123"/>
      <c r="O56" s="124">
        <v>250</v>
      </c>
      <c r="P56" s="92"/>
      <c r="Q56" s="107"/>
      <c r="R56" s="107"/>
    </row>
    <row r="57" spans="1:18" ht="21" customHeight="1">
      <c r="A57" s="100"/>
      <c r="B57" s="103" t="s">
        <v>451</v>
      </c>
      <c r="D57" s="104">
        <v>1726</v>
      </c>
      <c r="E57" s="104">
        <v>202</v>
      </c>
      <c r="F57" s="104">
        <v>323</v>
      </c>
      <c r="G57" s="104">
        <v>98</v>
      </c>
      <c r="H57" s="104">
        <v>1103</v>
      </c>
      <c r="I57" s="104">
        <v>7</v>
      </c>
      <c r="J57" s="104">
        <v>1096</v>
      </c>
      <c r="K57" s="104">
        <v>1094</v>
      </c>
      <c r="L57" s="104">
        <v>56</v>
      </c>
      <c r="M57" s="104">
        <v>-54</v>
      </c>
      <c r="N57" s="123"/>
      <c r="O57" s="124">
        <v>111</v>
      </c>
      <c r="P57" s="92"/>
      <c r="Q57" s="107"/>
      <c r="R57" s="107"/>
    </row>
    <row r="58" spans="1:18" ht="21" customHeight="1">
      <c r="A58" s="100"/>
      <c r="B58" s="103" t="s">
        <v>452</v>
      </c>
      <c r="D58" s="104">
        <v>34064</v>
      </c>
      <c r="E58" s="104">
        <v>7102</v>
      </c>
      <c r="F58" s="104">
        <v>3441</v>
      </c>
      <c r="G58" s="104">
        <v>1232</v>
      </c>
      <c r="H58" s="104">
        <v>22289</v>
      </c>
      <c r="I58" s="104">
        <v>278</v>
      </c>
      <c r="J58" s="104">
        <v>22011</v>
      </c>
      <c r="K58" s="104">
        <v>18780</v>
      </c>
      <c r="L58" s="104">
        <v>2208</v>
      </c>
      <c r="M58" s="104">
        <v>1023</v>
      </c>
      <c r="N58" s="123"/>
      <c r="O58" s="124">
        <v>2018</v>
      </c>
      <c r="P58" s="92"/>
      <c r="Q58" s="107"/>
      <c r="R58" s="107"/>
    </row>
    <row r="59" spans="1:18" ht="21" customHeight="1">
      <c r="A59" s="100"/>
      <c r="B59" s="101" t="s">
        <v>453</v>
      </c>
      <c r="C59" s="94"/>
      <c r="D59" s="99">
        <f t="shared" ref="D59:O59" si="11">SUM(D60:D61)</f>
        <v>44605</v>
      </c>
      <c r="E59" s="99">
        <f t="shared" si="11"/>
        <v>10375</v>
      </c>
      <c r="F59" s="99">
        <f t="shared" si="11"/>
        <v>5627</v>
      </c>
      <c r="G59" s="99">
        <f t="shared" si="11"/>
        <v>1383</v>
      </c>
      <c r="H59" s="99">
        <f t="shared" si="11"/>
        <v>27220</v>
      </c>
      <c r="I59" s="99">
        <f t="shared" si="11"/>
        <v>142</v>
      </c>
      <c r="J59" s="99">
        <f t="shared" si="11"/>
        <v>27078</v>
      </c>
      <c r="K59" s="99">
        <f t="shared" si="11"/>
        <v>24533</v>
      </c>
      <c r="L59" s="99">
        <f t="shared" si="11"/>
        <v>2462</v>
      </c>
      <c r="M59" s="99">
        <f t="shared" si="11"/>
        <v>83</v>
      </c>
      <c r="N59" s="121"/>
      <c r="O59" s="122">
        <f t="shared" si="11"/>
        <v>4420</v>
      </c>
      <c r="P59" s="92"/>
      <c r="Q59" s="107"/>
      <c r="R59" s="107"/>
    </row>
    <row r="60" spans="1:18" ht="21" customHeight="1">
      <c r="A60" s="100"/>
      <c r="B60" s="103" t="s">
        <v>454</v>
      </c>
      <c r="D60" s="104">
        <v>35450</v>
      </c>
      <c r="E60" s="104">
        <v>8087</v>
      </c>
      <c r="F60" s="104">
        <v>4528</v>
      </c>
      <c r="G60" s="104">
        <v>1152</v>
      </c>
      <c r="H60" s="104">
        <v>21683</v>
      </c>
      <c r="I60" s="104">
        <v>102</v>
      </c>
      <c r="J60" s="104">
        <v>21581</v>
      </c>
      <c r="K60" s="104">
        <v>19073</v>
      </c>
      <c r="L60" s="104">
        <v>2054</v>
      </c>
      <c r="M60" s="104">
        <v>454</v>
      </c>
      <c r="N60" s="123"/>
      <c r="O60" s="124">
        <v>3909</v>
      </c>
      <c r="P60" s="92"/>
      <c r="Q60" s="107"/>
      <c r="R60" s="107"/>
    </row>
    <row r="61" spans="1:18" ht="21" customHeight="1">
      <c r="A61" s="100"/>
      <c r="B61" s="103" t="s">
        <v>455</v>
      </c>
      <c r="D61" s="104">
        <v>9155</v>
      </c>
      <c r="E61" s="104">
        <v>2288</v>
      </c>
      <c r="F61" s="104">
        <v>1099</v>
      </c>
      <c r="G61" s="104">
        <v>231</v>
      </c>
      <c r="H61" s="104">
        <v>5537</v>
      </c>
      <c r="I61" s="104">
        <v>40</v>
      </c>
      <c r="J61" s="104">
        <v>5497</v>
      </c>
      <c r="K61" s="104">
        <v>5460</v>
      </c>
      <c r="L61" s="104">
        <v>408</v>
      </c>
      <c r="M61" s="104">
        <v>-371</v>
      </c>
      <c r="N61" s="123"/>
      <c r="O61" s="124">
        <v>511</v>
      </c>
      <c r="P61" s="92"/>
      <c r="Q61" s="107"/>
      <c r="R61" s="107"/>
    </row>
    <row r="62" spans="1:18" ht="21" customHeight="1">
      <c r="A62" s="100"/>
      <c r="B62" s="101" t="s">
        <v>456</v>
      </c>
      <c r="C62" s="94"/>
      <c r="D62" s="99">
        <f t="shared" ref="D62:O62" si="12">SUM(D63:D69)</f>
        <v>68300</v>
      </c>
      <c r="E62" s="99">
        <f t="shared" si="12"/>
        <v>9494</v>
      </c>
      <c r="F62" s="99">
        <f>SUM(F63:F69)</f>
        <v>7331</v>
      </c>
      <c r="G62" s="99">
        <f t="shared" si="12"/>
        <v>2721</v>
      </c>
      <c r="H62" s="99">
        <f t="shared" si="12"/>
        <v>48754</v>
      </c>
      <c r="I62" s="99">
        <f t="shared" si="12"/>
        <v>539</v>
      </c>
      <c r="J62" s="99">
        <f t="shared" si="12"/>
        <v>48215</v>
      </c>
      <c r="K62" s="99">
        <f t="shared" si="12"/>
        <v>37974</v>
      </c>
      <c r="L62" s="99">
        <f t="shared" si="12"/>
        <v>4571</v>
      </c>
      <c r="M62" s="99">
        <f t="shared" si="12"/>
        <v>5670</v>
      </c>
      <c r="N62" s="121"/>
      <c r="O62" s="122">
        <f t="shared" si="12"/>
        <v>5884</v>
      </c>
      <c r="P62" s="92"/>
      <c r="Q62" s="107"/>
      <c r="R62" s="107"/>
    </row>
    <row r="63" spans="1:18" ht="21" customHeight="1">
      <c r="A63" s="100"/>
      <c r="B63" s="103" t="s">
        <v>457</v>
      </c>
      <c r="D63" s="104">
        <v>5710</v>
      </c>
      <c r="E63" s="104">
        <v>955</v>
      </c>
      <c r="F63" s="104">
        <v>467</v>
      </c>
      <c r="G63" s="104">
        <v>99</v>
      </c>
      <c r="H63" s="104">
        <v>4189</v>
      </c>
      <c r="I63" s="104">
        <v>31</v>
      </c>
      <c r="J63" s="104">
        <v>4158</v>
      </c>
      <c r="K63" s="104">
        <v>3554</v>
      </c>
      <c r="L63" s="104">
        <v>177</v>
      </c>
      <c r="M63" s="104">
        <v>427</v>
      </c>
      <c r="N63" s="123"/>
      <c r="O63" s="124">
        <v>165</v>
      </c>
      <c r="P63" s="92"/>
      <c r="Q63" s="107"/>
      <c r="R63" s="107"/>
    </row>
    <row r="64" spans="1:18" ht="21" customHeight="1">
      <c r="A64" s="100"/>
      <c r="B64" s="103" t="s">
        <v>458</v>
      </c>
      <c r="D64" s="104">
        <v>398</v>
      </c>
      <c r="E64" s="104">
        <v>58</v>
      </c>
      <c r="F64" s="104">
        <v>57</v>
      </c>
      <c r="G64" s="104">
        <v>21</v>
      </c>
      <c r="H64" s="104">
        <v>262</v>
      </c>
      <c r="I64" s="104">
        <v>12</v>
      </c>
      <c r="J64" s="104">
        <v>250</v>
      </c>
      <c r="K64" s="104">
        <v>214</v>
      </c>
      <c r="L64" s="104">
        <v>14</v>
      </c>
      <c r="M64" s="104">
        <v>22</v>
      </c>
      <c r="N64" s="104"/>
      <c r="O64" s="124">
        <v>54</v>
      </c>
      <c r="P64" s="92"/>
      <c r="Q64" s="107"/>
      <c r="R64" s="107"/>
    </row>
    <row r="65" spans="1:18" ht="21" customHeight="1">
      <c r="A65" s="100"/>
      <c r="B65" s="103" t="s">
        <v>459</v>
      </c>
      <c r="D65" s="104">
        <v>7375</v>
      </c>
      <c r="E65" s="104">
        <v>1058</v>
      </c>
      <c r="F65" s="104">
        <v>892</v>
      </c>
      <c r="G65" s="104">
        <v>182</v>
      </c>
      <c r="H65" s="104">
        <v>5243</v>
      </c>
      <c r="I65" s="104">
        <v>65</v>
      </c>
      <c r="J65" s="104">
        <v>5178</v>
      </c>
      <c r="K65" s="104">
        <v>4087</v>
      </c>
      <c r="L65" s="104">
        <v>743</v>
      </c>
      <c r="M65" s="104">
        <v>348</v>
      </c>
      <c r="N65" s="104"/>
      <c r="O65" s="124">
        <v>480</v>
      </c>
      <c r="P65" s="92"/>
      <c r="Q65" s="107"/>
      <c r="R65" s="107"/>
    </row>
    <row r="66" spans="1:18" ht="7.5" customHeight="1">
      <c r="A66" s="100"/>
      <c r="B66" s="103"/>
      <c r="C66" s="63"/>
      <c r="D66" s="106"/>
      <c r="E66" s="106"/>
      <c r="F66" s="106"/>
      <c r="G66" s="106"/>
      <c r="H66" s="106"/>
      <c r="I66" s="107"/>
      <c r="O66" s="100"/>
      <c r="P66" s="92"/>
    </row>
    <row r="67" spans="1:18" ht="24">
      <c r="A67" s="100"/>
      <c r="B67" s="103" t="s">
        <v>461</v>
      </c>
      <c r="C67" s="94"/>
      <c r="D67" s="104">
        <v>210</v>
      </c>
      <c r="E67" s="104">
        <v>17</v>
      </c>
      <c r="F67" s="104">
        <v>80</v>
      </c>
      <c r="G67" s="104">
        <v>21</v>
      </c>
      <c r="H67" s="104">
        <v>92</v>
      </c>
      <c r="I67" s="104">
        <v>5</v>
      </c>
      <c r="J67" s="104">
        <v>87</v>
      </c>
      <c r="K67" s="104">
        <v>85</v>
      </c>
      <c r="L67" s="104">
        <v>3</v>
      </c>
      <c r="M67" s="104">
        <v>-1</v>
      </c>
      <c r="N67" s="104"/>
      <c r="O67" s="124">
        <v>0</v>
      </c>
      <c r="P67" s="92"/>
      <c r="Q67" s="107"/>
      <c r="R67" s="107"/>
    </row>
    <row r="68" spans="1:18" ht="21" customHeight="1">
      <c r="A68" s="100"/>
      <c r="B68" s="103" t="s">
        <v>460</v>
      </c>
      <c r="D68" s="104">
        <v>5666</v>
      </c>
      <c r="E68" s="104">
        <v>934</v>
      </c>
      <c r="F68" s="104">
        <v>407</v>
      </c>
      <c r="G68" s="104">
        <v>184</v>
      </c>
      <c r="H68" s="104">
        <v>4141</v>
      </c>
      <c r="I68" s="104">
        <v>39</v>
      </c>
      <c r="J68" s="104">
        <v>4102</v>
      </c>
      <c r="K68" s="104">
        <v>3350</v>
      </c>
      <c r="L68" s="104">
        <v>257</v>
      </c>
      <c r="M68" s="104">
        <v>495</v>
      </c>
      <c r="N68" s="104"/>
      <c r="O68" s="124">
        <v>293</v>
      </c>
      <c r="P68" s="92"/>
      <c r="Q68" s="107"/>
      <c r="R68" s="107"/>
    </row>
    <row r="69" spans="1:18" ht="21" customHeight="1">
      <c r="A69" s="100"/>
      <c r="B69" s="103" t="s">
        <v>462</v>
      </c>
      <c r="D69" s="104">
        <v>48941</v>
      </c>
      <c r="E69" s="104">
        <v>6472</v>
      </c>
      <c r="F69" s="104">
        <v>5428</v>
      </c>
      <c r="G69" s="104">
        <v>2214</v>
      </c>
      <c r="H69" s="104">
        <v>34827</v>
      </c>
      <c r="I69" s="104">
        <v>387</v>
      </c>
      <c r="J69" s="104">
        <v>34440</v>
      </c>
      <c r="K69" s="104">
        <v>26684</v>
      </c>
      <c r="L69" s="104">
        <v>3377</v>
      </c>
      <c r="M69" s="104">
        <v>4379</v>
      </c>
      <c r="N69" s="104"/>
      <c r="O69" s="124">
        <v>4892</v>
      </c>
      <c r="P69" s="92"/>
      <c r="Q69" s="107"/>
      <c r="R69" s="107"/>
    </row>
    <row r="70" spans="1:18" ht="21" customHeight="1">
      <c r="A70" s="100"/>
      <c r="B70" s="101" t="s">
        <v>463</v>
      </c>
      <c r="D70" s="99">
        <f t="shared" ref="D70:M70" si="13">SUM(D71:D77)</f>
        <v>284096</v>
      </c>
      <c r="E70" s="99">
        <f t="shared" si="13"/>
        <v>56142</v>
      </c>
      <c r="F70" s="99">
        <f t="shared" si="13"/>
        <v>26243</v>
      </c>
      <c r="G70" s="99">
        <f t="shared" si="13"/>
        <v>19036</v>
      </c>
      <c r="H70" s="99">
        <f t="shared" si="13"/>
        <v>182675</v>
      </c>
      <c r="I70" s="99">
        <f t="shared" si="13"/>
        <v>2013</v>
      </c>
      <c r="J70" s="99">
        <f t="shared" si="13"/>
        <v>180662</v>
      </c>
      <c r="K70" s="99">
        <f t="shared" si="13"/>
        <v>93299</v>
      </c>
      <c r="L70" s="99">
        <f t="shared" si="13"/>
        <v>23635</v>
      </c>
      <c r="M70" s="99">
        <f t="shared" si="13"/>
        <v>63728</v>
      </c>
      <c r="N70" s="99"/>
      <c r="O70" s="122">
        <f>SUM(O71:O77)</f>
        <v>16174</v>
      </c>
      <c r="P70" s="92"/>
      <c r="Q70" s="107"/>
      <c r="R70" s="107"/>
    </row>
    <row r="71" spans="1:18" ht="21" customHeight="1">
      <c r="A71" s="100"/>
      <c r="B71" s="103" t="s">
        <v>464</v>
      </c>
      <c r="D71" s="104">
        <v>161990</v>
      </c>
      <c r="E71" s="104">
        <v>38490</v>
      </c>
      <c r="F71" s="104">
        <v>14665</v>
      </c>
      <c r="G71" s="104">
        <v>14094</v>
      </c>
      <c r="H71" s="104">
        <v>94741</v>
      </c>
      <c r="I71" s="104">
        <v>1025</v>
      </c>
      <c r="J71" s="104">
        <v>93716</v>
      </c>
      <c r="K71" s="104">
        <v>34895</v>
      </c>
      <c r="L71" s="104">
        <v>13132</v>
      </c>
      <c r="M71" s="104">
        <v>45689</v>
      </c>
      <c r="N71" s="123"/>
      <c r="O71" s="124">
        <v>5174</v>
      </c>
      <c r="P71" s="92"/>
      <c r="Q71" s="107"/>
      <c r="R71" s="107"/>
    </row>
    <row r="72" spans="1:18" ht="21" customHeight="1">
      <c r="A72" s="100"/>
      <c r="B72" s="103" t="s">
        <v>465</v>
      </c>
      <c r="C72" s="94"/>
      <c r="D72" s="104">
        <v>8235</v>
      </c>
      <c r="E72" s="104">
        <v>1712</v>
      </c>
      <c r="F72" s="104">
        <v>683</v>
      </c>
      <c r="G72" s="104">
        <v>596</v>
      </c>
      <c r="H72" s="104">
        <v>5244</v>
      </c>
      <c r="I72" s="104">
        <v>66</v>
      </c>
      <c r="J72" s="104">
        <v>5178</v>
      </c>
      <c r="K72" s="104">
        <v>3583</v>
      </c>
      <c r="L72" s="104">
        <v>1019</v>
      </c>
      <c r="M72" s="104">
        <v>576</v>
      </c>
      <c r="N72" s="123"/>
      <c r="O72" s="124">
        <v>1443</v>
      </c>
      <c r="P72" s="92"/>
      <c r="Q72" s="107"/>
      <c r="R72" s="107"/>
    </row>
    <row r="73" spans="1:18" ht="21" customHeight="1">
      <c r="A73" s="100"/>
      <c r="B73" s="103" t="s">
        <v>466</v>
      </c>
      <c r="D73" s="104">
        <v>63826</v>
      </c>
      <c r="E73" s="104">
        <v>10329</v>
      </c>
      <c r="F73" s="104">
        <v>6058</v>
      </c>
      <c r="G73" s="104">
        <v>2448</v>
      </c>
      <c r="H73" s="104">
        <v>44991</v>
      </c>
      <c r="I73" s="104">
        <v>556</v>
      </c>
      <c r="J73" s="104">
        <v>44435</v>
      </c>
      <c r="K73" s="104">
        <v>33180</v>
      </c>
      <c r="L73" s="104">
        <v>6021</v>
      </c>
      <c r="M73" s="104">
        <v>5234</v>
      </c>
      <c r="N73" s="123"/>
      <c r="O73" s="124">
        <v>7165</v>
      </c>
      <c r="P73" s="92"/>
      <c r="Q73" s="107"/>
      <c r="R73" s="107"/>
    </row>
    <row r="74" spans="1:18" ht="21" customHeight="1">
      <c r="A74" s="100"/>
      <c r="B74" s="103" t="s">
        <v>467</v>
      </c>
      <c r="D74" s="104">
        <v>24044</v>
      </c>
      <c r="E74" s="104">
        <v>2490</v>
      </c>
      <c r="F74" s="104">
        <v>1966</v>
      </c>
      <c r="G74" s="104">
        <v>871</v>
      </c>
      <c r="H74" s="104">
        <v>18717</v>
      </c>
      <c r="I74" s="104">
        <v>162</v>
      </c>
      <c r="J74" s="104">
        <v>18555</v>
      </c>
      <c r="K74" s="104">
        <v>9847</v>
      </c>
      <c r="L74" s="104">
        <v>1580</v>
      </c>
      <c r="M74" s="104">
        <v>7128</v>
      </c>
      <c r="N74" s="123"/>
      <c r="O74" s="124">
        <v>1055</v>
      </c>
      <c r="P74" s="92"/>
      <c r="Q74" s="107"/>
      <c r="R74" s="107"/>
    </row>
    <row r="75" spans="1:18" ht="21" customHeight="1">
      <c r="A75" s="100"/>
      <c r="B75" s="103" t="s">
        <v>468</v>
      </c>
      <c r="D75" s="104">
        <v>21443</v>
      </c>
      <c r="E75" s="104">
        <v>2567</v>
      </c>
      <c r="F75" s="104">
        <v>2398</v>
      </c>
      <c r="G75" s="104">
        <v>868</v>
      </c>
      <c r="H75" s="104">
        <v>15610</v>
      </c>
      <c r="I75" s="104">
        <v>164</v>
      </c>
      <c r="J75" s="104">
        <v>15446</v>
      </c>
      <c r="K75" s="104">
        <v>9989</v>
      </c>
      <c r="L75" s="104">
        <v>1423</v>
      </c>
      <c r="M75" s="104">
        <v>4034</v>
      </c>
      <c r="N75" s="123"/>
      <c r="O75" s="124">
        <v>692</v>
      </c>
      <c r="P75" s="92"/>
      <c r="Q75" s="107"/>
      <c r="R75" s="107"/>
    </row>
    <row r="76" spans="1:18" ht="21" customHeight="1">
      <c r="A76" s="100"/>
      <c r="B76" s="103" t="s">
        <v>469</v>
      </c>
      <c r="D76" s="104">
        <v>4237</v>
      </c>
      <c r="E76" s="104">
        <v>455</v>
      </c>
      <c r="F76" s="104">
        <v>413</v>
      </c>
      <c r="G76" s="104">
        <v>159</v>
      </c>
      <c r="H76" s="104">
        <v>3210</v>
      </c>
      <c r="I76" s="104">
        <v>30</v>
      </c>
      <c r="J76" s="104">
        <v>3180</v>
      </c>
      <c r="K76" s="104">
        <v>1669</v>
      </c>
      <c r="L76" s="104">
        <v>270</v>
      </c>
      <c r="M76" s="104">
        <v>1241</v>
      </c>
      <c r="N76" s="123"/>
      <c r="O76" s="124">
        <v>439</v>
      </c>
      <c r="P76" s="92"/>
      <c r="Q76" s="107"/>
      <c r="R76" s="107"/>
    </row>
    <row r="77" spans="1:18" ht="21" customHeight="1">
      <c r="A77" s="105"/>
      <c r="B77" s="103" t="s">
        <v>470</v>
      </c>
      <c r="C77" s="94"/>
      <c r="D77" s="104">
        <v>321</v>
      </c>
      <c r="E77" s="104">
        <v>99</v>
      </c>
      <c r="F77" s="104">
        <v>60</v>
      </c>
      <c r="G77" s="104">
        <v>0</v>
      </c>
      <c r="H77" s="104">
        <v>162</v>
      </c>
      <c r="I77" s="104">
        <v>10</v>
      </c>
      <c r="J77" s="104">
        <v>152</v>
      </c>
      <c r="K77" s="104">
        <v>136</v>
      </c>
      <c r="L77" s="104">
        <v>190</v>
      </c>
      <c r="M77" s="104">
        <v>-174</v>
      </c>
      <c r="N77" s="123"/>
      <c r="O77" s="124">
        <v>206</v>
      </c>
      <c r="P77" s="92"/>
      <c r="Q77" s="107"/>
      <c r="R77" s="107"/>
    </row>
    <row r="78" spans="1:18" ht="21" customHeight="1">
      <c r="A78" s="100"/>
      <c r="B78" s="101" t="s">
        <v>471</v>
      </c>
      <c r="C78" s="94"/>
      <c r="D78" s="99">
        <f t="shared" ref="D78:O78" si="14">SUM(D79)</f>
        <v>32770</v>
      </c>
      <c r="E78" s="99">
        <f t="shared" si="14"/>
        <v>5182</v>
      </c>
      <c r="F78" s="99">
        <f t="shared" si="14"/>
        <v>3266</v>
      </c>
      <c r="G78" s="99">
        <f t="shared" si="14"/>
        <v>1743</v>
      </c>
      <c r="H78" s="99">
        <f t="shared" si="14"/>
        <v>22579</v>
      </c>
      <c r="I78" s="99">
        <f t="shared" si="14"/>
        <v>248</v>
      </c>
      <c r="J78" s="99">
        <f t="shared" si="14"/>
        <v>22331</v>
      </c>
      <c r="K78" s="99">
        <f t="shared" si="14"/>
        <v>19444</v>
      </c>
      <c r="L78" s="99">
        <f t="shared" si="14"/>
        <v>1752</v>
      </c>
      <c r="M78" s="99">
        <f t="shared" si="14"/>
        <v>1135</v>
      </c>
      <c r="N78" s="121"/>
      <c r="O78" s="122">
        <f t="shared" si="14"/>
        <v>1796</v>
      </c>
      <c r="P78" s="92"/>
      <c r="Q78" s="107"/>
      <c r="R78" s="107"/>
    </row>
    <row r="79" spans="1:18" ht="21" customHeight="1">
      <c r="A79" s="100"/>
      <c r="B79" s="103" t="s">
        <v>472</v>
      </c>
      <c r="D79" s="104">
        <v>32770</v>
      </c>
      <c r="E79" s="104">
        <v>5182</v>
      </c>
      <c r="F79" s="104">
        <v>3266</v>
      </c>
      <c r="G79" s="104">
        <v>1743</v>
      </c>
      <c r="H79" s="104">
        <v>22579</v>
      </c>
      <c r="I79" s="104">
        <v>248</v>
      </c>
      <c r="J79" s="104">
        <v>22331</v>
      </c>
      <c r="K79" s="104">
        <v>19444</v>
      </c>
      <c r="L79" s="104">
        <v>1752</v>
      </c>
      <c r="M79" s="104">
        <v>1135</v>
      </c>
      <c r="N79" s="123"/>
      <c r="O79" s="124">
        <v>1796</v>
      </c>
      <c r="P79" s="92"/>
      <c r="Q79" s="107"/>
      <c r="R79" s="107"/>
    </row>
    <row r="80" spans="1:18" ht="21" customHeight="1">
      <c r="A80" s="100"/>
      <c r="B80" s="101">
        <v>47</v>
      </c>
      <c r="D80" s="99">
        <f t="shared" ref="D80:O80" si="15">D81+D84+D92+D94+D98+D104+D110+D120+D124</f>
        <v>1322546</v>
      </c>
      <c r="E80" s="99">
        <f t="shared" si="15"/>
        <v>188791</v>
      </c>
      <c r="F80" s="99">
        <f t="shared" si="15"/>
        <v>148335</v>
      </c>
      <c r="G80" s="99">
        <f t="shared" si="15"/>
        <v>148781</v>
      </c>
      <c r="H80" s="99">
        <f t="shared" si="15"/>
        <v>836639</v>
      </c>
      <c r="I80" s="99">
        <f t="shared" si="15"/>
        <v>8104</v>
      </c>
      <c r="J80" s="99">
        <f t="shared" si="15"/>
        <v>828535</v>
      </c>
      <c r="K80" s="99">
        <f t="shared" si="15"/>
        <v>544081</v>
      </c>
      <c r="L80" s="99">
        <f t="shared" si="15"/>
        <v>92780</v>
      </c>
      <c r="M80" s="99">
        <f t="shared" si="15"/>
        <v>191674</v>
      </c>
      <c r="N80" s="121"/>
      <c r="O80" s="122">
        <f t="shared" si="15"/>
        <v>53725</v>
      </c>
      <c r="P80" s="92"/>
      <c r="Q80" s="107"/>
      <c r="R80" s="107"/>
    </row>
    <row r="81" spans="1:18" ht="21" customHeight="1">
      <c r="A81" s="100"/>
      <c r="B81" s="101" t="s">
        <v>473</v>
      </c>
      <c r="D81" s="99">
        <f t="shared" ref="D81:O81" si="16">D82+D83</f>
        <v>484950</v>
      </c>
      <c r="E81" s="99">
        <f t="shared" si="16"/>
        <v>73483</v>
      </c>
      <c r="F81" s="99">
        <f t="shared" si="16"/>
        <v>54492</v>
      </c>
      <c r="G81" s="99">
        <f t="shared" si="16"/>
        <v>47329</v>
      </c>
      <c r="H81" s="99">
        <f t="shared" si="16"/>
        <v>309646</v>
      </c>
      <c r="I81" s="99">
        <f t="shared" si="16"/>
        <v>2616</v>
      </c>
      <c r="J81" s="99">
        <f t="shared" si="16"/>
        <v>307030</v>
      </c>
      <c r="K81" s="99">
        <f t="shared" si="16"/>
        <v>191921</v>
      </c>
      <c r="L81" s="99">
        <f t="shared" si="16"/>
        <v>38023</v>
      </c>
      <c r="M81" s="99">
        <f t="shared" si="16"/>
        <v>77086</v>
      </c>
      <c r="N81" s="121"/>
      <c r="O81" s="122">
        <f t="shared" si="16"/>
        <v>12992</v>
      </c>
      <c r="P81" s="92"/>
      <c r="Q81" s="107"/>
      <c r="R81" s="107"/>
    </row>
    <row r="82" spans="1:18" ht="21" customHeight="1">
      <c r="A82" s="100"/>
      <c r="B82" s="103" t="s">
        <v>474</v>
      </c>
      <c r="D82" s="104">
        <v>445587</v>
      </c>
      <c r="E82" s="104">
        <v>67677</v>
      </c>
      <c r="F82" s="104">
        <v>49564</v>
      </c>
      <c r="G82" s="104">
        <v>36855</v>
      </c>
      <c r="H82" s="104">
        <v>291491</v>
      </c>
      <c r="I82" s="104">
        <v>2534</v>
      </c>
      <c r="J82" s="104">
        <v>288957</v>
      </c>
      <c r="K82" s="104">
        <v>170791</v>
      </c>
      <c r="L82" s="104">
        <v>34009</v>
      </c>
      <c r="M82" s="104">
        <v>84157</v>
      </c>
      <c r="N82" s="123"/>
      <c r="O82" s="124">
        <v>10867</v>
      </c>
      <c r="P82" s="92"/>
      <c r="Q82" s="107"/>
      <c r="R82" s="107"/>
    </row>
    <row r="83" spans="1:18" ht="21" customHeight="1">
      <c r="A83" s="100"/>
      <c r="B83" s="103" t="s">
        <v>475</v>
      </c>
      <c r="C83" s="94"/>
      <c r="D83" s="104">
        <v>39363</v>
      </c>
      <c r="E83" s="104">
        <v>5806</v>
      </c>
      <c r="F83" s="104">
        <v>4928</v>
      </c>
      <c r="G83" s="104">
        <v>10474</v>
      </c>
      <c r="H83" s="104">
        <v>18155</v>
      </c>
      <c r="I83" s="104">
        <v>82</v>
      </c>
      <c r="J83" s="104">
        <v>18073</v>
      </c>
      <c r="K83" s="104">
        <v>21130</v>
      </c>
      <c r="L83" s="104">
        <v>4014</v>
      </c>
      <c r="M83" s="104">
        <v>-7071</v>
      </c>
      <c r="N83" s="123"/>
      <c r="O83" s="124">
        <v>2125</v>
      </c>
      <c r="P83" s="92"/>
      <c r="Q83" s="107"/>
      <c r="R83" s="107"/>
    </row>
    <row r="84" spans="1:18" ht="21" customHeight="1">
      <c r="A84" s="100"/>
      <c r="B84" s="101" t="s">
        <v>476</v>
      </c>
      <c r="C84" s="94"/>
      <c r="D84" s="99">
        <f t="shared" ref="D84:O84" si="17">D85+D86+D87+D88+D89+D90+D91</f>
        <v>82296</v>
      </c>
      <c r="E84" s="99">
        <f t="shared" si="17"/>
        <v>19335</v>
      </c>
      <c r="F84" s="99">
        <f t="shared" si="17"/>
        <v>5603</v>
      </c>
      <c r="G84" s="99">
        <f t="shared" si="17"/>
        <v>5990</v>
      </c>
      <c r="H84" s="99">
        <f t="shared" si="17"/>
        <v>51368</v>
      </c>
      <c r="I84" s="99">
        <f t="shared" si="17"/>
        <v>607</v>
      </c>
      <c r="J84" s="99">
        <f t="shared" si="17"/>
        <v>50761</v>
      </c>
      <c r="K84" s="99">
        <f t="shared" si="17"/>
        <v>33408</v>
      </c>
      <c r="L84" s="99">
        <f t="shared" si="17"/>
        <v>4756</v>
      </c>
      <c r="M84" s="99">
        <f t="shared" si="17"/>
        <v>12597</v>
      </c>
      <c r="N84" s="121"/>
      <c r="O84" s="122">
        <f t="shared" si="17"/>
        <v>2476</v>
      </c>
      <c r="P84" s="92"/>
      <c r="Q84" s="107"/>
      <c r="R84" s="107"/>
    </row>
    <row r="85" spans="1:18" ht="21" customHeight="1">
      <c r="A85" s="100"/>
      <c r="B85" s="103" t="s">
        <v>477</v>
      </c>
      <c r="D85" s="104">
        <v>23242</v>
      </c>
      <c r="E85" s="104">
        <v>5362</v>
      </c>
      <c r="F85" s="104">
        <v>1775</v>
      </c>
      <c r="G85" s="104">
        <v>1722</v>
      </c>
      <c r="H85" s="104">
        <v>14383</v>
      </c>
      <c r="I85" s="104">
        <v>148</v>
      </c>
      <c r="J85" s="104">
        <v>14235</v>
      </c>
      <c r="K85" s="104">
        <v>9213</v>
      </c>
      <c r="L85" s="104">
        <v>1786</v>
      </c>
      <c r="M85" s="104">
        <v>3236</v>
      </c>
      <c r="N85" s="123"/>
      <c r="O85" s="124">
        <v>1185</v>
      </c>
      <c r="P85" s="92"/>
      <c r="Q85" s="107"/>
      <c r="R85" s="107"/>
    </row>
    <row r="86" spans="1:18" ht="21" customHeight="1">
      <c r="A86" s="100"/>
      <c r="B86" s="103" t="s">
        <v>478</v>
      </c>
      <c r="D86" s="104">
        <v>35683</v>
      </c>
      <c r="E86" s="104">
        <v>8664</v>
      </c>
      <c r="F86" s="104">
        <v>2039</v>
      </c>
      <c r="G86" s="104">
        <v>2383</v>
      </c>
      <c r="H86" s="104">
        <v>22597</v>
      </c>
      <c r="I86" s="104">
        <v>261</v>
      </c>
      <c r="J86" s="104">
        <v>22336</v>
      </c>
      <c r="K86" s="104">
        <v>13284</v>
      </c>
      <c r="L86" s="104">
        <v>1500</v>
      </c>
      <c r="M86" s="104">
        <v>7552</v>
      </c>
      <c r="N86" s="123"/>
      <c r="O86" s="124">
        <v>930</v>
      </c>
      <c r="P86" s="92"/>
      <c r="Q86" s="107"/>
      <c r="R86" s="107"/>
    </row>
    <row r="87" spans="1:18" ht="21" customHeight="1">
      <c r="A87" s="100"/>
      <c r="B87" s="103" t="s">
        <v>479</v>
      </c>
      <c r="C87" s="94"/>
      <c r="D87" s="104">
        <v>14022</v>
      </c>
      <c r="E87" s="104">
        <v>3341</v>
      </c>
      <c r="F87" s="104">
        <v>1156</v>
      </c>
      <c r="G87" s="104">
        <v>849</v>
      </c>
      <c r="H87" s="104">
        <v>8676</v>
      </c>
      <c r="I87" s="104">
        <v>115</v>
      </c>
      <c r="J87" s="104">
        <v>8561</v>
      </c>
      <c r="K87" s="104">
        <v>5504</v>
      </c>
      <c r="L87" s="104">
        <v>878</v>
      </c>
      <c r="M87" s="104">
        <v>2179</v>
      </c>
      <c r="N87" s="123"/>
      <c r="O87" s="124">
        <v>189</v>
      </c>
      <c r="P87" s="92"/>
      <c r="Q87" s="107"/>
      <c r="R87" s="107"/>
    </row>
    <row r="88" spans="1:18" ht="21" customHeight="1">
      <c r="A88" s="100"/>
      <c r="B88" s="103" t="s">
        <v>480</v>
      </c>
      <c r="D88" s="104">
        <v>3736</v>
      </c>
      <c r="E88" s="104">
        <v>1177</v>
      </c>
      <c r="F88" s="104">
        <v>176</v>
      </c>
      <c r="G88" s="104">
        <v>314</v>
      </c>
      <c r="H88" s="104">
        <v>2069</v>
      </c>
      <c r="I88" s="104">
        <v>22</v>
      </c>
      <c r="J88" s="104">
        <v>2047</v>
      </c>
      <c r="K88" s="104">
        <v>2004</v>
      </c>
      <c r="L88" s="104">
        <v>306</v>
      </c>
      <c r="M88" s="104">
        <v>-263</v>
      </c>
      <c r="N88" s="123"/>
      <c r="O88" s="124">
        <v>54</v>
      </c>
      <c r="P88" s="92"/>
      <c r="Q88" s="107"/>
      <c r="R88" s="107"/>
    </row>
    <row r="89" spans="1:18" ht="21" customHeight="1">
      <c r="A89" s="100"/>
      <c r="B89" s="103" t="s">
        <v>481</v>
      </c>
      <c r="D89" s="104">
        <v>1694</v>
      </c>
      <c r="E89" s="104">
        <v>277</v>
      </c>
      <c r="F89" s="104">
        <v>142</v>
      </c>
      <c r="G89" s="104">
        <v>113</v>
      </c>
      <c r="H89" s="104">
        <v>1162</v>
      </c>
      <c r="I89" s="104">
        <v>28</v>
      </c>
      <c r="J89" s="104">
        <v>1134</v>
      </c>
      <c r="K89" s="104">
        <v>1029</v>
      </c>
      <c r="L89" s="104">
        <v>111</v>
      </c>
      <c r="M89" s="104">
        <v>-6</v>
      </c>
      <c r="N89" s="123"/>
      <c r="O89" s="124">
        <v>61</v>
      </c>
      <c r="P89" s="92"/>
      <c r="Q89" s="107"/>
      <c r="R89" s="107"/>
    </row>
    <row r="90" spans="1:18" ht="21" customHeight="1">
      <c r="A90" s="100"/>
      <c r="B90" s="103" t="s">
        <v>482</v>
      </c>
      <c r="D90" s="104">
        <v>342</v>
      </c>
      <c r="E90" s="104">
        <v>27</v>
      </c>
      <c r="F90" s="104">
        <v>54</v>
      </c>
      <c r="G90" s="104">
        <v>64</v>
      </c>
      <c r="H90" s="104">
        <v>197</v>
      </c>
      <c r="I90" s="104">
        <v>9</v>
      </c>
      <c r="J90" s="104">
        <v>188</v>
      </c>
      <c r="K90" s="104">
        <v>146</v>
      </c>
      <c r="L90" s="104">
        <v>7</v>
      </c>
      <c r="M90" s="104">
        <v>35</v>
      </c>
      <c r="N90" s="123"/>
      <c r="O90" s="124">
        <v>27</v>
      </c>
      <c r="P90" s="92"/>
      <c r="Q90" s="107"/>
      <c r="R90" s="107"/>
    </row>
    <row r="91" spans="1:18" ht="21" customHeight="1">
      <c r="A91" s="100"/>
      <c r="B91" s="103" t="s">
        <v>483</v>
      </c>
      <c r="C91" s="94"/>
      <c r="D91" s="104">
        <v>3577</v>
      </c>
      <c r="E91" s="104">
        <v>487</v>
      </c>
      <c r="F91" s="104">
        <v>261</v>
      </c>
      <c r="G91" s="104">
        <v>545</v>
      </c>
      <c r="H91" s="104">
        <v>2284</v>
      </c>
      <c r="I91" s="104">
        <v>24</v>
      </c>
      <c r="J91" s="104">
        <v>2260</v>
      </c>
      <c r="K91" s="104">
        <v>2228</v>
      </c>
      <c r="L91" s="104">
        <v>168</v>
      </c>
      <c r="M91" s="104">
        <v>-136</v>
      </c>
      <c r="N91" s="123"/>
      <c r="O91" s="124">
        <v>30</v>
      </c>
      <c r="P91" s="92"/>
      <c r="Q91" s="107"/>
      <c r="R91" s="107"/>
    </row>
    <row r="92" spans="1:18" ht="21" customHeight="1">
      <c r="A92" s="100"/>
      <c r="B92" s="101" t="s">
        <v>484</v>
      </c>
      <c r="D92" s="99">
        <f t="shared" ref="D92:O92" si="18">D93</f>
        <v>35586</v>
      </c>
      <c r="E92" s="99">
        <f t="shared" si="18"/>
        <v>4613</v>
      </c>
      <c r="F92" s="99">
        <f t="shared" si="18"/>
        <v>3806</v>
      </c>
      <c r="G92" s="99">
        <f t="shared" si="18"/>
        <v>1299</v>
      </c>
      <c r="H92" s="99">
        <f t="shared" si="18"/>
        <v>25868</v>
      </c>
      <c r="I92" s="99">
        <f t="shared" si="18"/>
        <v>328</v>
      </c>
      <c r="J92" s="99">
        <f t="shared" si="18"/>
        <v>25540</v>
      </c>
      <c r="K92" s="99">
        <f t="shared" si="18"/>
        <v>21267</v>
      </c>
      <c r="L92" s="99">
        <f t="shared" si="18"/>
        <v>1583</v>
      </c>
      <c r="M92" s="99">
        <f t="shared" si="18"/>
        <v>2690</v>
      </c>
      <c r="N92" s="121"/>
      <c r="O92" s="122">
        <f t="shared" si="18"/>
        <v>1755</v>
      </c>
      <c r="P92" s="92"/>
      <c r="Q92" s="107"/>
      <c r="R92" s="107"/>
    </row>
    <row r="93" spans="1:18" ht="21" customHeight="1">
      <c r="A93" s="100"/>
      <c r="B93" s="103" t="s">
        <v>485</v>
      </c>
      <c r="D93" s="104">
        <v>35586</v>
      </c>
      <c r="E93" s="104">
        <v>4613</v>
      </c>
      <c r="F93" s="104">
        <v>3806</v>
      </c>
      <c r="G93" s="104">
        <v>1299</v>
      </c>
      <c r="H93" s="104">
        <v>25868</v>
      </c>
      <c r="I93" s="104">
        <v>328</v>
      </c>
      <c r="J93" s="104">
        <v>25540</v>
      </c>
      <c r="K93" s="104">
        <v>21267</v>
      </c>
      <c r="L93" s="104">
        <v>1583</v>
      </c>
      <c r="M93" s="104">
        <v>2690</v>
      </c>
      <c r="N93" s="123"/>
      <c r="O93" s="124">
        <v>1755</v>
      </c>
      <c r="P93" s="92"/>
      <c r="Q93" s="107"/>
      <c r="R93" s="107"/>
    </row>
    <row r="94" spans="1:18" ht="21" customHeight="1">
      <c r="A94" s="100"/>
      <c r="B94" s="101" t="s">
        <v>486</v>
      </c>
      <c r="D94" s="99">
        <f t="shared" ref="D94:O94" si="19">D95+D96+D97</f>
        <v>51119</v>
      </c>
      <c r="E94" s="99">
        <f t="shared" si="19"/>
        <v>6889</v>
      </c>
      <c r="F94" s="99">
        <f t="shared" si="19"/>
        <v>5332</v>
      </c>
      <c r="G94" s="99">
        <f t="shared" si="19"/>
        <v>3940</v>
      </c>
      <c r="H94" s="99">
        <f t="shared" si="19"/>
        <v>34958</v>
      </c>
      <c r="I94" s="99">
        <f t="shared" si="19"/>
        <v>393</v>
      </c>
      <c r="J94" s="99">
        <f t="shared" si="19"/>
        <v>34565</v>
      </c>
      <c r="K94" s="99">
        <f t="shared" si="19"/>
        <v>25978</v>
      </c>
      <c r="L94" s="99">
        <f t="shared" si="19"/>
        <v>3404</v>
      </c>
      <c r="M94" s="99">
        <f t="shared" si="19"/>
        <v>5183</v>
      </c>
      <c r="N94" s="121"/>
      <c r="O94" s="122">
        <f t="shared" si="19"/>
        <v>2153</v>
      </c>
      <c r="P94" s="92"/>
      <c r="Q94" s="107"/>
      <c r="R94" s="107"/>
    </row>
    <row r="95" spans="1:18" ht="21" customHeight="1">
      <c r="A95" s="100"/>
      <c r="B95" s="103" t="s">
        <v>487</v>
      </c>
      <c r="C95" s="94"/>
      <c r="D95" s="104">
        <v>24020</v>
      </c>
      <c r="E95" s="104">
        <v>3982</v>
      </c>
      <c r="F95" s="104">
        <v>2258</v>
      </c>
      <c r="G95" s="104">
        <v>1357</v>
      </c>
      <c r="H95" s="104">
        <v>16423</v>
      </c>
      <c r="I95" s="104">
        <v>209</v>
      </c>
      <c r="J95" s="104">
        <v>16214</v>
      </c>
      <c r="K95" s="104">
        <v>13227</v>
      </c>
      <c r="L95" s="104">
        <v>1778</v>
      </c>
      <c r="M95" s="104">
        <v>1209</v>
      </c>
      <c r="N95" s="123"/>
      <c r="O95" s="124">
        <v>902</v>
      </c>
      <c r="P95" s="92"/>
      <c r="Q95" s="107"/>
      <c r="R95" s="107"/>
    </row>
    <row r="96" spans="1:18" ht="21" customHeight="1">
      <c r="A96" s="100"/>
      <c r="B96" s="103" t="s">
        <v>488</v>
      </c>
      <c r="D96" s="104">
        <v>17037</v>
      </c>
      <c r="E96" s="104">
        <v>1233</v>
      </c>
      <c r="F96" s="104">
        <v>1410</v>
      </c>
      <c r="G96" s="104">
        <v>1114</v>
      </c>
      <c r="H96" s="104">
        <v>13280</v>
      </c>
      <c r="I96" s="104">
        <v>130</v>
      </c>
      <c r="J96" s="104">
        <v>13150</v>
      </c>
      <c r="K96" s="104">
        <v>9256</v>
      </c>
      <c r="L96" s="104">
        <v>941</v>
      </c>
      <c r="M96" s="104">
        <v>2953</v>
      </c>
      <c r="N96" s="123"/>
      <c r="O96" s="124">
        <v>846</v>
      </c>
      <c r="P96" s="92"/>
      <c r="Q96" s="107"/>
      <c r="R96" s="107"/>
    </row>
    <row r="97" spans="1:18" ht="21" customHeight="1">
      <c r="A97" s="100"/>
      <c r="B97" s="103" t="s">
        <v>489</v>
      </c>
      <c r="D97" s="104">
        <v>10062</v>
      </c>
      <c r="E97" s="104">
        <v>1674</v>
      </c>
      <c r="F97" s="104">
        <v>1664</v>
      </c>
      <c r="G97" s="104">
        <v>1469</v>
      </c>
      <c r="H97" s="104">
        <v>5255</v>
      </c>
      <c r="I97" s="104">
        <v>54</v>
      </c>
      <c r="J97" s="104">
        <v>5201</v>
      </c>
      <c r="K97" s="104">
        <v>3495</v>
      </c>
      <c r="L97" s="104">
        <v>685</v>
      </c>
      <c r="M97" s="104">
        <v>1021</v>
      </c>
      <c r="N97" s="123"/>
      <c r="O97" s="124">
        <v>405</v>
      </c>
      <c r="P97" s="92"/>
      <c r="Q97" s="107"/>
      <c r="R97" s="107"/>
    </row>
    <row r="98" spans="1:18" ht="21" customHeight="1">
      <c r="A98" s="100"/>
      <c r="B98" s="101" t="s">
        <v>490</v>
      </c>
      <c r="D98" s="99">
        <f t="shared" ref="D98:O98" si="20">D99+D100+D101+D102+D103</f>
        <v>176533</v>
      </c>
      <c r="E98" s="99">
        <f t="shared" si="20"/>
        <v>29124</v>
      </c>
      <c r="F98" s="99">
        <f t="shared" si="20"/>
        <v>23651</v>
      </c>
      <c r="G98" s="99">
        <f t="shared" si="20"/>
        <v>15912</v>
      </c>
      <c r="H98" s="99">
        <f t="shared" si="20"/>
        <v>107846</v>
      </c>
      <c r="I98" s="99">
        <f t="shared" si="20"/>
        <v>1317</v>
      </c>
      <c r="J98" s="99">
        <f t="shared" si="20"/>
        <v>106529</v>
      </c>
      <c r="K98" s="99">
        <f t="shared" si="20"/>
        <v>73163</v>
      </c>
      <c r="L98" s="99">
        <f t="shared" si="20"/>
        <v>12661</v>
      </c>
      <c r="M98" s="99">
        <f t="shared" si="20"/>
        <v>20705</v>
      </c>
      <c r="N98" s="121"/>
      <c r="O98" s="122">
        <f t="shared" si="20"/>
        <v>18317</v>
      </c>
      <c r="P98" s="92"/>
      <c r="Q98" s="107"/>
      <c r="R98" s="107"/>
    </row>
    <row r="99" spans="1:18" ht="21" customHeight="1">
      <c r="A99" s="100"/>
      <c r="B99" s="103" t="s">
        <v>491</v>
      </c>
      <c r="C99" s="94"/>
      <c r="D99" s="104">
        <v>4400</v>
      </c>
      <c r="E99" s="104">
        <v>412</v>
      </c>
      <c r="F99" s="104">
        <v>727</v>
      </c>
      <c r="G99" s="104">
        <v>676</v>
      </c>
      <c r="H99" s="104">
        <v>2585</v>
      </c>
      <c r="I99" s="104">
        <v>78</v>
      </c>
      <c r="J99" s="104">
        <v>2507</v>
      </c>
      <c r="K99" s="104">
        <v>2234</v>
      </c>
      <c r="L99" s="104">
        <v>339</v>
      </c>
      <c r="M99" s="104">
        <v>-66</v>
      </c>
      <c r="N99" s="123"/>
      <c r="O99" s="124">
        <v>473</v>
      </c>
      <c r="P99" s="92"/>
      <c r="Q99" s="107"/>
      <c r="R99" s="107"/>
    </row>
    <row r="100" spans="1:18" ht="21" customHeight="1">
      <c r="A100" s="100"/>
      <c r="B100" s="103" t="s">
        <v>492</v>
      </c>
      <c r="D100" s="104">
        <v>53871</v>
      </c>
      <c r="E100" s="104">
        <v>8092</v>
      </c>
      <c r="F100" s="104">
        <v>6371</v>
      </c>
      <c r="G100" s="104">
        <v>3148</v>
      </c>
      <c r="H100" s="104">
        <v>36260</v>
      </c>
      <c r="I100" s="104">
        <v>473</v>
      </c>
      <c r="J100" s="104">
        <v>35787</v>
      </c>
      <c r="K100" s="104">
        <v>24234</v>
      </c>
      <c r="L100" s="104">
        <v>3245</v>
      </c>
      <c r="M100" s="104">
        <v>8308</v>
      </c>
      <c r="N100" s="123"/>
      <c r="O100" s="124">
        <v>5225</v>
      </c>
      <c r="P100" s="92"/>
      <c r="Q100" s="107"/>
      <c r="R100" s="107"/>
    </row>
    <row r="101" spans="1:18" ht="21" customHeight="1">
      <c r="A101" s="100"/>
      <c r="B101" s="103" t="s">
        <v>493</v>
      </c>
      <c r="D101" s="104">
        <v>4812</v>
      </c>
      <c r="E101" s="104">
        <v>917</v>
      </c>
      <c r="F101" s="104">
        <v>639</v>
      </c>
      <c r="G101" s="104">
        <v>425</v>
      </c>
      <c r="H101" s="104">
        <v>2831</v>
      </c>
      <c r="I101" s="104">
        <v>122</v>
      </c>
      <c r="J101" s="104">
        <v>2709</v>
      </c>
      <c r="K101" s="104">
        <v>2663</v>
      </c>
      <c r="L101" s="104">
        <v>432</v>
      </c>
      <c r="M101" s="104">
        <v>-386</v>
      </c>
      <c r="N101" s="123"/>
      <c r="O101" s="124">
        <v>592</v>
      </c>
      <c r="P101" s="92"/>
      <c r="Q101" s="107"/>
      <c r="R101" s="107"/>
    </row>
    <row r="102" spans="1:18" ht="21" customHeight="1">
      <c r="A102" s="100"/>
      <c r="B102" s="103" t="s">
        <v>494</v>
      </c>
      <c r="D102" s="104">
        <v>35207</v>
      </c>
      <c r="E102" s="104">
        <v>6945</v>
      </c>
      <c r="F102" s="104">
        <v>6349</v>
      </c>
      <c r="G102" s="104">
        <v>3233</v>
      </c>
      <c r="H102" s="104">
        <v>18680</v>
      </c>
      <c r="I102" s="104">
        <v>271</v>
      </c>
      <c r="J102" s="104">
        <v>18409</v>
      </c>
      <c r="K102" s="104">
        <v>13654</v>
      </c>
      <c r="L102" s="104">
        <v>2357</v>
      </c>
      <c r="M102" s="104">
        <v>2398</v>
      </c>
      <c r="N102" s="123"/>
      <c r="O102" s="124">
        <v>6525</v>
      </c>
      <c r="P102" s="92"/>
      <c r="Q102" s="107"/>
      <c r="R102" s="107"/>
    </row>
    <row r="103" spans="1:18" ht="21" customHeight="1">
      <c r="A103" s="100"/>
      <c r="B103" s="103" t="s">
        <v>495</v>
      </c>
      <c r="D103" s="104">
        <v>78243</v>
      </c>
      <c r="E103" s="104">
        <v>12758</v>
      </c>
      <c r="F103" s="104">
        <v>9565</v>
      </c>
      <c r="G103" s="104">
        <v>8430</v>
      </c>
      <c r="H103" s="104">
        <v>47490</v>
      </c>
      <c r="I103" s="104">
        <v>373</v>
      </c>
      <c r="J103" s="104">
        <v>47117</v>
      </c>
      <c r="K103" s="104">
        <v>30378</v>
      </c>
      <c r="L103" s="104">
        <v>6288</v>
      </c>
      <c r="M103" s="104">
        <v>10451</v>
      </c>
      <c r="N103" s="123"/>
      <c r="O103" s="124">
        <v>5502</v>
      </c>
      <c r="P103" s="92"/>
      <c r="Q103" s="107"/>
      <c r="R103" s="107"/>
    </row>
    <row r="104" spans="1:18" ht="21" customHeight="1">
      <c r="A104" s="100"/>
      <c r="B104" s="101" t="s">
        <v>496</v>
      </c>
      <c r="C104" s="94"/>
      <c r="D104" s="99">
        <f t="shared" ref="D104:O104" si="21">D105+D106+D107+D108+D109</f>
        <v>65514</v>
      </c>
      <c r="E104" s="99">
        <f t="shared" si="21"/>
        <v>5557</v>
      </c>
      <c r="F104" s="99">
        <f t="shared" si="21"/>
        <v>4660</v>
      </c>
      <c r="G104" s="99">
        <f t="shared" si="21"/>
        <v>4744</v>
      </c>
      <c r="H104" s="99">
        <f t="shared" si="21"/>
        <v>50553</v>
      </c>
      <c r="I104" s="99">
        <f t="shared" si="21"/>
        <v>261</v>
      </c>
      <c r="J104" s="99">
        <f t="shared" si="21"/>
        <v>50292</v>
      </c>
      <c r="K104" s="99">
        <f t="shared" si="21"/>
        <v>21155</v>
      </c>
      <c r="L104" s="99">
        <f t="shared" si="21"/>
        <v>3036</v>
      </c>
      <c r="M104" s="99">
        <f t="shared" si="21"/>
        <v>26101</v>
      </c>
      <c r="N104" s="121"/>
      <c r="O104" s="122">
        <f t="shared" si="21"/>
        <v>1541</v>
      </c>
      <c r="P104" s="92"/>
      <c r="Q104" s="107"/>
      <c r="R104" s="107"/>
    </row>
    <row r="105" spans="1:18" ht="21" customHeight="1">
      <c r="A105" s="100"/>
      <c r="B105" s="103" t="s">
        <v>497</v>
      </c>
      <c r="D105" s="104">
        <v>7240</v>
      </c>
      <c r="E105" s="104">
        <v>641</v>
      </c>
      <c r="F105" s="104">
        <v>850</v>
      </c>
      <c r="G105" s="104">
        <v>1045</v>
      </c>
      <c r="H105" s="104">
        <v>4704</v>
      </c>
      <c r="I105" s="104">
        <v>61</v>
      </c>
      <c r="J105" s="104">
        <v>4643</v>
      </c>
      <c r="K105" s="104">
        <v>4171</v>
      </c>
      <c r="L105" s="104">
        <v>369</v>
      </c>
      <c r="M105" s="104">
        <v>103</v>
      </c>
      <c r="N105" s="123"/>
      <c r="O105" s="124">
        <v>290</v>
      </c>
      <c r="P105" s="92"/>
      <c r="Q105" s="107"/>
      <c r="R105" s="107"/>
    </row>
    <row r="106" spans="1:18" ht="21" customHeight="1">
      <c r="A106" s="100"/>
      <c r="B106" s="103" t="s">
        <v>498</v>
      </c>
      <c r="C106" s="94"/>
      <c r="D106" s="104">
        <v>6037</v>
      </c>
      <c r="E106" s="104">
        <v>530</v>
      </c>
      <c r="F106" s="104">
        <v>597</v>
      </c>
      <c r="G106" s="104">
        <v>493</v>
      </c>
      <c r="H106" s="104">
        <v>4417</v>
      </c>
      <c r="I106" s="104">
        <v>28</v>
      </c>
      <c r="J106" s="104">
        <v>4389</v>
      </c>
      <c r="K106" s="104">
        <v>3013</v>
      </c>
      <c r="L106" s="104">
        <v>314</v>
      </c>
      <c r="M106" s="104">
        <v>1062</v>
      </c>
      <c r="N106" s="123"/>
      <c r="O106" s="124">
        <v>123</v>
      </c>
      <c r="P106" s="92"/>
      <c r="Q106" s="107"/>
      <c r="R106" s="107"/>
    </row>
    <row r="107" spans="1:18" ht="21" customHeight="1">
      <c r="A107" s="100"/>
      <c r="B107" s="103" t="s">
        <v>499</v>
      </c>
      <c r="C107" s="94"/>
      <c r="D107" s="104">
        <v>411</v>
      </c>
      <c r="E107" s="104">
        <v>81</v>
      </c>
      <c r="F107" s="104">
        <v>60</v>
      </c>
      <c r="G107" s="104">
        <v>43</v>
      </c>
      <c r="H107" s="104">
        <v>227</v>
      </c>
      <c r="I107" s="104">
        <v>6</v>
      </c>
      <c r="J107" s="104">
        <v>221</v>
      </c>
      <c r="K107" s="104">
        <v>218</v>
      </c>
      <c r="L107" s="104">
        <v>20</v>
      </c>
      <c r="M107" s="104">
        <v>-17</v>
      </c>
      <c r="N107" s="123"/>
      <c r="O107" s="124">
        <v>81</v>
      </c>
      <c r="P107" s="92"/>
      <c r="Q107" s="107"/>
      <c r="R107" s="107"/>
    </row>
    <row r="108" spans="1:18" ht="21" customHeight="1">
      <c r="A108" s="100"/>
      <c r="B108" s="103" t="s">
        <v>500</v>
      </c>
      <c r="D108" s="104">
        <v>8198</v>
      </c>
      <c r="E108" s="104">
        <v>1116</v>
      </c>
      <c r="F108" s="104">
        <v>1107</v>
      </c>
      <c r="G108" s="104">
        <v>1096</v>
      </c>
      <c r="H108" s="104">
        <v>4879</v>
      </c>
      <c r="I108" s="104">
        <v>54</v>
      </c>
      <c r="J108" s="104">
        <v>4825</v>
      </c>
      <c r="K108" s="104">
        <v>3515</v>
      </c>
      <c r="L108" s="104">
        <v>334</v>
      </c>
      <c r="M108" s="104">
        <v>976</v>
      </c>
      <c r="N108" s="123"/>
      <c r="O108" s="124">
        <v>230</v>
      </c>
      <c r="P108" s="92"/>
      <c r="Q108" s="107"/>
      <c r="R108" s="107"/>
    </row>
    <row r="109" spans="1:18" ht="21" customHeight="1">
      <c r="A109" s="100"/>
      <c r="B109" s="103" t="s">
        <v>501</v>
      </c>
      <c r="D109" s="104">
        <v>43628</v>
      </c>
      <c r="E109" s="104">
        <v>3189</v>
      </c>
      <c r="F109" s="104">
        <v>2046</v>
      </c>
      <c r="G109" s="104">
        <v>2067</v>
      </c>
      <c r="H109" s="104">
        <v>36326</v>
      </c>
      <c r="I109" s="104">
        <v>112</v>
      </c>
      <c r="J109" s="104">
        <v>36214</v>
      </c>
      <c r="K109" s="104">
        <v>10238</v>
      </c>
      <c r="L109" s="104">
        <v>1999</v>
      </c>
      <c r="M109" s="104">
        <v>23977</v>
      </c>
      <c r="N109" s="123"/>
      <c r="O109" s="124">
        <v>817</v>
      </c>
      <c r="P109" s="92"/>
      <c r="Q109" s="107"/>
      <c r="R109" s="107"/>
    </row>
    <row r="110" spans="1:18" ht="21" customHeight="1">
      <c r="A110" s="100"/>
      <c r="B110" s="101" t="s">
        <v>502</v>
      </c>
      <c r="D110" s="99">
        <f t="shared" ref="D110:M110" si="22">D111+D112+D113+D114+D115+D116+D117+D118+D119</f>
        <v>405586</v>
      </c>
      <c r="E110" s="99">
        <f t="shared" si="22"/>
        <v>44635</v>
      </c>
      <c r="F110" s="99">
        <f t="shared" si="22"/>
        <v>47680</v>
      </c>
      <c r="G110" s="99">
        <f t="shared" si="22"/>
        <v>69116</v>
      </c>
      <c r="H110" s="99">
        <f t="shared" si="22"/>
        <v>244155</v>
      </c>
      <c r="I110" s="99">
        <f t="shared" si="22"/>
        <v>2452</v>
      </c>
      <c r="J110" s="99">
        <f t="shared" si="22"/>
        <v>241703</v>
      </c>
      <c r="K110" s="99">
        <f t="shared" si="22"/>
        <v>167147</v>
      </c>
      <c r="L110" s="99">
        <f t="shared" si="22"/>
        <v>28793</v>
      </c>
      <c r="M110" s="99">
        <f t="shared" si="22"/>
        <v>45763</v>
      </c>
      <c r="N110" s="121"/>
      <c r="O110" s="122">
        <f>O111+O112+O113+O114+O115+O116+O117+O118+O119</f>
        <v>14254</v>
      </c>
      <c r="P110" s="92"/>
      <c r="Q110" s="107"/>
      <c r="R110" s="107"/>
    </row>
    <row r="111" spans="1:18" ht="21" customHeight="1">
      <c r="A111" s="100"/>
      <c r="B111" s="103" t="s">
        <v>503</v>
      </c>
      <c r="D111" s="104">
        <v>166549</v>
      </c>
      <c r="E111" s="104">
        <v>18991</v>
      </c>
      <c r="F111" s="104">
        <v>23093</v>
      </c>
      <c r="G111" s="104">
        <v>25643</v>
      </c>
      <c r="H111" s="104">
        <v>98822</v>
      </c>
      <c r="I111" s="104">
        <v>720</v>
      </c>
      <c r="J111" s="104">
        <v>98102</v>
      </c>
      <c r="K111" s="104">
        <v>67578</v>
      </c>
      <c r="L111" s="104">
        <v>12159</v>
      </c>
      <c r="M111" s="104">
        <v>18365</v>
      </c>
      <c r="N111" s="123"/>
      <c r="O111" s="124">
        <v>5769</v>
      </c>
      <c r="P111" s="92"/>
      <c r="Q111" s="107"/>
      <c r="R111" s="107"/>
    </row>
    <row r="112" spans="1:18" ht="21" customHeight="1">
      <c r="A112" s="100"/>
      <c r="B112" s="103" t="s">
        <v>504</v>
      </c>
      <c r="D112" s="104">
        <v>41377</v>
      </c>
      <c r="E112" s="104">
        <v>4741</v>
      </c>
      <c r="F112" s="104">
        <v>5017</v>
      </c>
      <c r="G112" s="104">
        <v>7340</v>
      </c>
      <c r="H112" s="104">
        <v>24279</v>
      </c>
      <c r="I112" s="104">
        <v>263</v>
      </c>
      <c r="J112" s="104">
        <v>24016</v>
      </c>
      <c r="K112" s="104">
        <v>18722</v>
      </c>
      <c r="L112" s="104">
        <v>3240</v>
      </c>
      <c r="M112" s="104">
        <v>2054</v>
      </c>
      <c r="N112" s="123"/>
      <c r="O112" s="124">
        <v>1925</v>
      </c>
      <c r="P112" s="92"/>
      <c r="Q112" s="107"/>
      <c r="R112" s="107"/>
    </row>
    <row r="113" spans="1:34" ht="21" customHeight="1">
      <c r="A113" s="100"/>
      <c r="B113" s="103" t="s">
        <v>505</v>
      </c>
      <c r="D113" s="104">
        <v>36333</v>
      </c>
      <c r="E113" s="104">
        <v>2067</v>
      </c>
      <c r="F113" s="104">
        <v>3417</v>
      </c>
      <c r="G113" s="104">
        <v>2586</v>
      </c>
      <c r="H113" s="104">
        <v>28263</v>
      </c>
      <c r="I113" s="104">
        <v>233</v>
      </c>
      <c r="J113" s="104">
        <v>28030</v>
      </c>
      <c r="K113" s="104">
        <v>18456</v>
      </c>
      <c r="L113" s="104">
        <v>2589</v>
      </c>
      <c r="M113" s="104">
        <v>6985</v>
      </c>
      <c r="N113" s="123"/>
      <c r="O113" s="124">
        <v>700</v>
      </c>
      <c r="P113" s="92"/>
      <c r="Q113" s="107"/>
      <c r="R113" s="107"/>
    </row>
    <row r="114" spans="1:34" ht="21" customHeight="1">
      <c r="A114" s="100"/>
      <c r="B114" s="103" t="s">
        <v>506</v>
      </c>
      <c r="D114" s="104">
        <v>5631</v>
      </c>
      <c r="E114" s="104">
        <v>527</v>
      </c>
      <c r="F114" s="104">
        <v>754</v>
      </c>
      <c r="G114" s="104">
        <v>351</v>
      </c>
      <c r="H114" s="104">
        <v>3999</v>
      </c>
      <c r="I114" s="104">
        <v>25</v>
      </c>
      <c r="J114" s="104">
        <v>3974</v>
      </c>
      <c r="K114" s="104">
        <v>2036</v>
      </c>
      <c r="L114" s="104">
        <v>230</v>
      </c>
      <c r="M114" s="104">
        <v>1708</v>
      </c>
      <c r="N114" s="123"/>
      <c r="O114" s="124">
        <v>30</v>
      </c>
      <c r="P114" s="92"/>
      <c r="Q114" s="107"/>
      <c r="R114" s="107"/>
    </row>
    <row r="115" spans="1:34" ht="21" customHeight="1">
      <c r="A115" s="100"/>
      <c r="B115" s="103" t="s">
        <v>507</v>
      </c>
      <c r="D115" s="104">
        <v>13491</v>
      </c>
      <c r="E115" s="104">
        <v>1803</v>
      </c>
      <c r="F115" s="104">
        <v>3213</v>
      </c>
      <c r="G115" s="104">
        <v>1972</v>
      </c>
      <c r="H115" s="104">
        <v>6503</v>
      </c>
      <c r="I115" s="104">
        <v>60</v>
      </c>
      <c r="J115" s="104">
        <v>6443</v>
      </c>
      <c r="K115" s="104">
        <v>5454</v>
      </c>
      <c r="L115" s="104">
        <v>734</v>
      </c>
      <c r="M115" s="104">
        <v>255</v>
      </c>
      <c r="N115" s="123"/>
      <c r="O115" s="124">
        <v>265</v>
      </c>
      <c r="P115" s="92"/>
      <c r="Q115" s="107"/>
      <c r="R115" s="107"/>
    </row>
    <row r="116" spans="1:34" ht="21" customHeight="1">
      <c r="A116" s="100"/>
      <c r="B116" s="103" t="s">
        <v>508</v>
      </c>
      <c r="D116" s="104">
        <v>14926</v>
      </c>
      <c r="E116" s="104">
        <v>2457</v>
      </c>
      <c r="F116" s="104">
        <v>1782</v>
      </c>
      <c r="G116" s="104">
        <v>1281</v>
      </c>
      <c r="H116" s="104">
        <v>9406</v>
      </c>
      <c r="I116" s="104">
        <v>232</v>
      </c>
      <c r="J116" s="104">
        <v>9174</v>
      </c>
      <c r="K116" s="104">
        <v>7070</v>
      </c>
      <c r="L116" s="104">
        <v>1632</v>
      </c>
      <c r="M116" s="104">
        <v>472</v>
      </c>
      <c r="N116" s="123"/>
      <c r="O116" s="124">
        <v>1042</v>
      </c>
      <c r="P116" s="126"/>
      <c r="Q116" s="107"/>
      <c r="R116" s="107"/>
      <c r="S116" s="107"/>
      <c r="T116" s="107"/>
      <c r="U116" s="107"/>
      <c r="V116" s="107"/>
      <c r="W116" s="107"/>
      <c r="X116" s="107"/>
      <c r="Y116" s="107"/>
      <c r="Z116" s="107"/>
      <c r="AA116" s="107"/>
      <c r="AB116" s="107"/>
      <c r="AC116" s="107"/>
      <c r="AD116" s="107"/>
      <c r="AE116" s="107"/>
      <c r="AF116" s="107"/>
      <c r="AG116" s="107"/>
      <c r="AH116" s="107"/>
    </row>
    <row r="117" spans="1:34" ht="21" customHeight="1">
      <c r="A117" s="100"/>
      <c r="B117" s="103" t="s">
        <v>509</v>
      </c>
      <c r="D117" s="104">
        <v>23025</v>
      </c>
      <c r="E117" s="104">
        <v>2764</v>
      </c>
      <c r="F117" s="104">
        <v>2937</v>
      </c>
      <c r="G117" s="104">
        <v>3703</v>
      </c>
      <c r="H117" s="104">
        <v>13621</v>
      </c>
      <c r="I117" s="104">
        <v>255</v>
      </c>
      <c r="J117" s="104">
        <v>13366</v>
      </c>
      <c r="K117" s="104">
        <v>8966</v>
      </c>
      <c r="L117" s="104">
        <v>1706</v>
      </c>
      <c r="M117" s="104">
        <v>2694</v>
      </c>
      <c r="N117" s="123"/>
      <c r="O117" s="124">
        <v>1274</v>
      </c>
      <c r="P117" s="92"/>
      <c r="Q117" s="107"/>
      <c r="R117" s="107"/>
    </row>
    <row r="118" spans="1:34" ht="21" customHeight="1">
      <c r="A118" s="100"/>
      <c r="B118" s="103" t="s">
        <v>510</v>
      </c>
      <c r="D118" s="104">
        <v>103647</v>
      </c>
      <c r="E118" s="104">
        <v>11248</v>
      </c>
      <c r="F118" s="104">
        <v>7418</v>
      </c>
      <c r="G118" s="104">
        <v>26099</v>
      </c>
      <c r="H118" s="104">
        <v>58882</v>
      </c>
      <c r="I118" s="104">
        <v>659</v>
      </c>
      <c r="J118" s="104">
        <v>58223</v>
      </c>
      <c r="K118" s="104">
        <v>38531</v>
      </c>
      <c r="L118" s="104">
        <v>6502</v>
      </c>
      <c r="M118" s="104">
        <v>13190</v>
      </c>
      <c r="N118" s="123"/>
      <c r="O118" s="124">
        <v>3248</v>
      </c>
      <c r="P118" s="92"/>
      <c r="Q118" s="107"/>
      <c r="R118" s="107"/>
    </row>
    <row r="119" spans="1:34" ht="21" customHeight="1">
      <c r="A119" s="100"/>
      <c r="B119" s="103" t="s">
        <v>511</v>
      </c>
      <c r="C119" s="94"/>
      <c r="D119" s="104">
        <v>607</v>
      </c>
      <c r="E119" s="104">
        <v>37</v>
      </c>
      <c r="F119" s="104">
        <v>49</v>
      </c>
      <c r="G119" s="104">
        <v>141</v>
      </c>
      <c r="H119" s="104">
        <v>380</v>
      </c>
      <c r="I119" s="104">
        <v>5</v>
      </c>
      <c r="J119" s="104">
        <v>375</v>
      </c>
      <c r="K119" s="104">
        <v>334</v>
      </c>
      <c r="L119" s="104">
        <v>1</v>
      </c>
      <c r="M119" s="104">
        <v>40</v>
      </c>
      <c r="N119" s="123"/>
      <c r="O119" s="124">
        <v>1</v>
      </c>
      <c r="P119" s="92"/>
      <c r="Q119" s="107"/>
      <c r="R119" s="107"/>
    </row>
    <row r="120" spans="1:34" ht="21" customHeight="1">
      <c r="A120" s="100"/>
      <c r="B120" s="101" t="s">
        <v>512</v>
      </c>
      <c r="D120" s="99">
        <f t="shared" ref="D120:O120" si="23">D121+D122+D123</f>
        <v>908</v>
      </c>
      <c r="E120" s="99">
        <f t="shared" si="23"/>
        <v>203</v>
      </c>
      <c r="F120" s="99">
        <f t="shared" si="23"/>
        <v>34</v>
      </c>
      <c r="G120" s="99">
        <f t="shared" si="23"/>
        <v>66</v>
      </c>
      <c r="H120" s="99">
        <f t="shared" si="23"/>
        <v>605</v>
      </c>
      <c r="I120" s="99">
        <f t="shared" si="23"/>
        <v>15</v>
      </c>
      <c r="J120" s="99">
        <f t="shared" si="23"/>
        <v>590</v>
      </c>
      <c r="K120" s="99">
        <f t="shared" si="23"/>
        <v>480</v>
      </c>
      <c r="L120" s="99">
        <f t="shared" si="23"/>
        <v>24</v>
      </c>
      <c r="M120" s="99">
        <f t="shared" si="23"/>
        <v>86</v>
      </c>
      <c r="N120" s="121"/>
      <c r="O120" s="122">
        <f t="shared" si="23"/>
        <v>10</v>
      </c>
      <c r="P120" s="92"/>
      <c r="Q120" s="107"/>
      <c r="R120" s="107"/>
    </row>
    <row r="121" spans="1:34" ht="21" customHeight="1">
      <c r="A121" s="100"/>
      <c r="B121" s="103" t="s">
        <v>513</v>
      </c>
      <c r="D121" s="104">
        <v>789</v>
      </c>
      <c r="E121" s="104">
        <v>189</v>
      </c>
      <c r="F121" s="104">
        <v>26</v>
      </c>
      <c r="G121" s="104">
        <v>60</v>
      </c>
      <c r="H121" s="104">
        <v>514</v>
      </c>
      <c r="I121" s="104">
        <v>10</v>
      </c>
      <c r="J121" s="104">
        <v>504</v>
      </c>
      <c r="K121" s="104">
        <v>414</v>
      </c>
      <c r="L121" s="104">
        <v>23</v>
      </c>
      <c r="M121" s="104">
        <v>67</v>
      </c>
      <c r="N121" s="123"/>
      <c r="O121" s="124">
        <v>9</v>
      </c>
      <c r="P121" s="92"/>
      <c r="Q121" s="107"/>
      <c r="R121" s="107"/>
    </row>
    <row r="122" spans="1:34" ht="21" customHeight="1">
      <c r="A122" s="100"/>
      <c r="B122" s="103" t="s">
        <v>514</v>
      </c>
      <c r="D122" s="104">
        <v>41</v>
      </c>
      <c r="E122" s="104">
        <v>9</v>
      </c>
      <c r="F122" s="104">
        <v>5</v>
      </c>
      <c r="G122" s="104">
        <v>2</v>
      </c>
      <c r="H122" s="104">
        <v>25</v>
      </c>
      <c r="I122" s="104">
        <v>2</v>
      </c>
      <c r="J122" s="104">
        <v>23</v>
      </c>
      <c r="K122" s="104">
        <v>23</v>
      </c>
      <c r="L122" s="104">
        <v>1</v>
      </c>
      <c r="M122" s="104">
        <v>-1</v>
      </c>
      <c r="N122" s="123"/>
      <c r="O122" s="124">
        <v>1</v>
      </c>
      <c r="P122" s="92"/>
      <c r="Q122" s="107"/>
      <c r="R122" s="107"/>
    </row>
    <row r="123" spans="1:34" ht="21" customHeight="1">
      <c r="A123" s="100"/>
      <c r="B123" s="103" t="s">
        <v>515</v>
      </c>
      <c r="C123" s="94"/>
      <c r="D123" s="104">
        <v>78</v>
      </c>
      <c r="E123" s="104">
        <v>5</v>
      </c>
      <c r="F123" s="104">
        <v>3</v>
      </c>
      <c r="G123" s="104">
        <v>4</v>
      </c>
      <c r="H123" s="104">
        <v>66</v>
      </c>
      <c r="I123" s="104">
        <v>3</v>
      </c>
      <c r="J123" s="104">
        <v>63</v>
      </c>
      <c r="K123" s="104">
        <v>43</v>
      </c>
      <c r="L123" s="104">
        <v>0</v>
      </c>
      <c r="M123" s="104">
        <v>20</v>
      </c>
      <c r="N123" s="123"/>
      <c r="O123" s="124">
        <v>0</v>
      </c>
      <c r="P123" s="92"/>
      <c r="Q123" s="107"/>
      <c r="R123" s="107"/>
    </row>
    <row r="124" spans="1:34" ht="21" customHeight="1">
      <c r="A124" s="100"/>
      <c r="B124" s="101" t="s">
        <v>516</v>
      </c>
      <c r="D124" s="99">
        <f t="shared" ref="D124:O124" si="24">D125+D126</f>
        <v>20054</v>
      </c>
      <c r="E124" s="99">
        <f t="shared" si="24"/>
        <v>4952</v>
      </c>
      <c r="F124" s="99">
        <f t="shared" si="24"/>
        <v>3077</v>
      </c>
      <c r="G124" s="99">
        <f t="shared" si="24"/>
        <v>385</v>
      </c>
      <c r="H124" s="99">
        <f t="shared" si="24"/>
        <v>11640</v>
      </c>
      <c r="I124" s="99">
        <f t="shared" si="24"/>
        <v>115</v>
      </c>
      <c r="J124" s="99">
        <f t="shared" si="24"/>
        <v>11525</v>
      </c>
      <c r="K124" s="99">
        <f t="shared" si="24"/>
        <v>9562</v>
      </c>
      <c r="L124" s="99">
        <f t="shared" si="24"/>
        <v>500</v>
      </c>
      <c r="M124" s="99">
        <f t="shared" si="24"/>
        <v>1463</v>
      </c>
      <c r="N124" s="121"/>
      <c r="O124" s="122">
        <f t="shared" si="24"/>
        <v>227</v>
      </c>
      <c r="P124" s="92"/>
      <c r="Q124" s="107"/>
      <c r="R124" s="107"/>
    </row>
    <row r="125" spans="1:34" ht="21" customHeight="1">
      <c r="A125" s="100"/>
      <c r="B125" s="103" t="s">
        <v>517</v>
      </c>
      <c r="D125" s="104">
        <v>2649</v>
      </c>
      <c r="E125" s="104">
        <v>409</v>
      </c>
      <c r="F125" s="104">
        <v>467</v>
      </c>
      <c r="G125" s="104">
        <v>80</v>
      </c>
      <c r="H125" s="104">
        <v>1693</v>
      </c>
      <c r="I125" s="104">
        <v>5</v>
      </c>
      <c r="J125" s="104">
        <v>1688</v>
      </c>
      <c r="K125" s="104">
        <v>1677</v>
      </c>
      <c r="L125" s="104">
        <v>83</v>
      </c>
      <c r="M125" s="104">
        <v>-72</v>
      </c>
      <c r="N125" s="123"/>
      <c r="O125" s="124">
        <v>44</v>
      </c>
      <c r="P125" s="92"/>
      <c r="Q125" s="107"/>
      <c r="R125" s="107"/>
    </row>
    <row r="126" spans="1:34" ht="21" customHeight="1">
      <c r="A126" s="100"/>
      <c r="B126" s="103" t="s">
        <v>518</v>
      </c>
      <c r="D126" s="104">
        <v>17405</v>
      </c>
      <c r="E126" s="104">
        <v>4543</v>
      </c>
      <c r="F126" s="104">
        <v>2610</v>
      </c>
      <c r="G126" s="104">
        <v>305</v>
      </c>
      <c r="H126" s="104">
        <v>9947</v>
      </c>
      <c r="I126" s="104">
        <v>110</v>
      </c>
      <c r="J126" s="104">
        <v>9837</v>
      </c>
      <c r="K126" s="104">
        <v>7885</v>
      </c>
      <c r="L126" s="104">
        <v>417</v>
      </c>
      <c r="M126" s="104">
        <v>1535</v>
      </c>
      <c r="N126" s="123"/>
      <c r="O126" s="124">
        <v>183</v>
      </c>
      <c r="P126" s="92"/>
      <c r="Q126" s="107"/>
      <c r="R126" s="107"/>
    </row>
    <row r="127" spans="1:34" ht="6.75" customHeight="1">
      <c r="A127" s="108"/>
      <c r="B127" s="127"/>
      <c r="C127" s="109"/>
      <c r="D127" s="128"/>
      <c r="E127" s="128"/>
      <c r="F127" s="128"/>
      <c r="G127" s="128"/>
      <c r="H127" s="128"/>
      <c r="I127" s="128"/>
      <c r="J127" s="128"/>
      <c r="K127" s="128"/>
      <c r="L127" s="128"/>
      <c r="M127" s="128"/>
      <c r="N127" s="129"/>
      <c r="O127" s="130"/>
      <c r="P127" s="91"/>
      <c r="Q127" s="107"/>
      <c r="R127" s="107"/>
    </row>
    <row r="128" spans="1:34" ht="13.5" customHeight="1" thickBot="1">
      <c r="A128" s="131"/>
      <c r="B128" s="131"/>
      <c r="C128" s="131"/>
      <c r="D128" s="131"/>
      <c r="E128" s="131"/>
      <c r="F128" s="131"/>
      <c r="G128" s="131"/>
      <c r="H128" s="131"/>
      <c r="I128" s="131"/>
      <c r="J128" s="131"/>
      <c r="K128" s="131"/>
      <c r="L128" s="131"/>
      <c r="M128" s="131"/>
      <c r="N128" s="131"/>
      <c r="R128" s="107"/>
    </row>
    <row r="129" spans="1:18" ht="14.25" customHeight="1" thickTop="1">
      <c r="A129" s="172"/>
      <c r="B129" s="172" t="s">
        <v>546</v>
      </c>
      <c r="C129" s="172"/>
      <c r="D129" s="172"/>
      <c r="E129" s="172"/>
      <c r="F129" s="172"/>
      <c r="G129" s="172"/>
      <c r="H129" s="172"/>
      <c r="I129" s="172"/>
      <c r="J129" s="172"/>
      <c r="K129" s="172"/>
      <c r="L129" s="172"/>
      <c r="M129" s="172"/>
      <c r="N129" s="172"/>
      <c r="O129" s="172"/>
      <c r="P129" s="172"/>
    </row>
    <row r="130" spans="1:18" ht="5.25" customHeight="1">
      <c r="B130" s="153"/>
      <c r="K130" s="107"/>
    </row>
    <row r="131" spans="1:18" ht="12" customHeight="1">
      <c r="B131" s="173" t="s">
        <v>547</v>
      </c>
      <c r="K131" s="107"/>
    </row>
    <row r="132" spans="1:18" ht="19.5" customHeight="1">
      <c r="R132" s="107"/>
    </row>
    <row r="133" spans="1:18" ht="19.5" customHeight="1">
      <c r="R133" s="107"/>
    </row>
    <row r="134" spans="1:18" ht="19.5" customHeight="1">
      <c r="R134" s="107"/>
    </row>
    <row r="135" spans="1:18" ht="19.5" customHeight="1">
      <c r="R135" s="107"/>
    </row>
    <row r="136" spans="1:18" ht="19.5" customHeight="1">
      <c r="R136" s="107"/>
    </row>
    <row r="137" spans="1:18" ht="19.5" customHeight="1">
      <c r="R137" s="107"/>
    </row>
    <row r="138" spans="1:18" ht="19.5" customHeight="1">
      <c r="R138" s="107"/>
    </row>
    <row r="139" spans="1:18" ht="19.5" customHeight="1">
      <c r="R139" s="107"/>
    </row>
    <row r="140" spans="1:18" ht="19.5" customHeight="1">
      <c r="R140" s="107"/>
    </row>
    <row r="141" spans="1:18" ht="19.5" customHeight="1">
      <c r="R141" s="107"/>
    </row>
    <row r="142" spans="1:18" ht="19.5" customHeight="1">
      <c r="R142" s="107"/>
    </row>
    <row r="143" spans="1:18" ht="19.5" customHeight="1">
      <c r="R143" s="107"/>
    </row>
    <row r="144" spans="1:18" ht="19.5" customHeight="1">
      <c r="R144" s="107"/>
    </row>
    <row r="145" spans="18:18" ht="19.5" customHeight="1">
      <c r="R145" s="107"/>
    </row>
    <row r="146" spans="18:18" ht="19.5" customHeight="1">
      <c r="R146" s="107"/>
    </row>
    <row r="147" spans="18:18" ht="19.5" customHeight="1">
      <c r="R147" s="107"/>
    </row>
    <row r="148" spans="18:18" ht="19.5" customHeight="1"/>
    <row r="149" spans="18:18" ht="19.5" customHeight="1"/>
    <row r="150" spans="18:18" ht="19.5" customHeight="1"/>
    <row r="151" spans="18:18" ht="19.5" customHeight="1"/>
    <row r="152" spans="18:18" ht="19.5" customHeight="1"/>
    <row r="153" spans="18:18" ht="19.5" customHeight="1"/>
    <row r="154" spans="18:18" ht="19.5" customHeight="1"/>
    <row r="155" spans="18:18" ht="19.5" customHeight="1"/>
    <row r="156" spans="18:18" ht="19.5" customHeight="1"/>
    <row r="157" spans="18:18" ht="19.5" customHeight="1"/>
    <row r="158" spans="18:18" ht="19.5" customHeight="1"/>
    <row r="159" spans="18:18" ht="19.5" customHeight="1"/>
    <row r="160" spans="18:18" ht="14.2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4.2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4.5" customHeight="1"/>
  </sheetData>
  <mergeCells count="5">
    <mergeCell ref="A8:B9"/>
    <mergeCell ref="C8:C9"/>
    <mergeCell ref="B1:D1"/>
    <mergeCell ref="L1:O1"/>
    <mergeCell ref="L2:O2"/>
  </mergeCells>
  <hyperlinks>
    <hyperlink ref="B1" location="'Περιεχόμενα-Contents'!A1" display="Περιεχόμενα - Contents" xr:uid="{00000000-0004-0000-0700-000000000000}"/>
  </hyperlinks>
  <pageMargins left="0.70866141732283472" right="0.70866141732283472" top="0.69" bottom="0.73" header="0.31496062992125984" footer="0.31496062992125984"/>
  <pageSetup paperSize="9" scale="72" orientation="landscape" r:id="rId1"/>
  <ignoredErrors>
    <ignoredError sqref="D10 E10:O10"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R212"/>
  <sheetViews>
    <sheetView zoomScaleNormal="100" workbookViewId="0">
      <pane ySplit="9" topLeftCell="A10" activePane="bottomLeft" state="frozen"/>
      <selection pane="bottomLeft" activeCell="B2" sqref="B2"/>
    </sheetView>
  </sheetViews>
  <sheetFormatPr defaultRowHeight="12"/>
  <cols>
    <col min="1" max="1" width="0.5703125" style="60" customWidth="1"/>
    <col min="2" max="2" width="6.7109375" style="60" customWidth="1"/>
    <col min="3" max="3" width="0.28515625" style="60" customWidth="1"/>
    <col min="4" max="9" width="18.7109375" style="60" customWidth="1"/>
    <col min="10" max="10" width="1.140625" style="60" customWidth="1"/>
    <col min="11" max="11" width="9.140625" style="60"/>
    <col min="12" max="12" width="8.85546875" style="60" customWidth="1"/>
    <col min="13" max="17" width="9.140625" style="60" hidden="1" customWidth="1"/>
    <col min="18" max="16384" width="9.140625" style="60"/>
  </cols>
  <sheetData>
    <row r="1" spans="1:18" ht="12.95" customHeight="1">
      <c r="B1" s="185" t="s">
        <v>89</v>
      </c>
      <c r="C1" s="185"/>
      <c r="D1" s="185"/>
      <c r="E1" s="57"/>
      <c r="F1" s="57"/>
      <c r="G1" s="208" t="s">
        <v>558</v>
      </c>
      <c r="H1" s="208"/>
      <c r="I1" s="208"/>
      <c r="J1" s="208"/>
      <c r="K1" s="57"/>
    </row>
    <row r="2" spans="1:18" ht="12.95" customHeight="1">
      <c r="B2" s="58"/>
      <c r="C2" s="59"/>
      <c r="D2" s="57"/>
      <c r="E2" s="57"/>
      <c r="F2" s="57"/>
      <c r="G2" s="208" t="s">
        <v>559</v>
      </c>
      <c r="H2" s="208"/>
      <c r="I2" s="208"/>
      <c r="J2" s="208"/>
      <c r="K2" s="57"/>
    </row>
    <row r="3" spans="1:18" ht="12.75" customHeight="1">
      <c r="B3" s="58"/>
      <c r="C3" s="59"/>
      <c r="D3" s="57"/>
      <c r="E3" s="57"/>
      <c r="F3" s="57"/>
      <c r="G3" s="57"/>
      <c r="H3" s="57"/>
      <c r="I3" s="57"/>
      <c r="J3" s="57"/>
      <c r="K3" s="57"/>
    </row>
    <row r="4" spans="1:18" ht="12" customHeight="1">
      <c r="A4" s="75" t="s">
        <v>145</v>
      </c>
    </row>
    <row r="5" spans="1:18" ht="12.75" customHeight="1">
      <c r="A5" s="75" t="s">
        <v>146</v>
      </c>
    </row>
    <row r="6" spans="1:18" ht="8.25" customHeight="1">
      <c r="A6" s="75"/>
    </row>
    <row r="7" spans="1:18" ht="12" customHeight="1">
      <c r="J7" s="77" t="s">
        <v>0</v>
      </c>
    </row>
    <row r="8" spans="1:18" ht="39" customHeight="1">
      <c r="A8" s="186" t="s">
        <v>391</v>
      </c>
      <c r="B8" s="187"/>
      <c r="C8" s="186"/>
      <c r="D8" s="95" t="s">
        <v>44</v>
      </c>
      <c r="E8" s="95" t="s">
        <v>78</v>
      </c>
      <c r="F8" s="95" t="s">
        <v>79</v>
      </c>
      <c r="G8" s="95" t="s">
        <v>80</v>
      </c>
      <c r="H8" s="95" t="s">
        <v>108</v>
      </c>
      <c r="I8" s="168" t="s">
        <v>84</v>
      </c>
      <c r="J8" s="90"/>
    </row>
    <row r="9" spans="1:18" ht="45" customHeight="1">
      <c r="A9" s="203"/>
      <c r="B9" s="204"/>
      <c r="C9" s="205"/>
      <c r="D9" s="96" t="s">
        <v>46</v>
      </c>
      <c r="E9" s="96" t="s">
        <v>81</v>
      </c>
      <c r="F9" s="96" t="s">
        <v>405</v>
      </c>
      <c r="G9" s="96" t="s">
        <v>82</v>
      </c>
      <c r="H9" s="96" t="s">
        <v>83</v>
      </c>
      <c r="I9" s="169" t="s">
        <v>85</v>
      </c>
      <c r="J9" s="91"/>
    </row>
    <row r="10" spans="1:18" ht="21" customHeight="1">
      <c r="A10" s="100"/>
      <c r="B10" s="98" t="s">
        <v>372</v>
      </c>
      <c r="C10" s="94"/>
      <c r="D10" s="149">
        <f>D11+D22+D79</f>
        <v>123393</v>
      </c>
      <c r="E10" s="149">
        <f t="shared" ref="E10:I10" si="0">E11+E22+E79</f>
        <v>52690</v>
      </c>
      <c r="F10" s="149">
        <f t="shared" si="0"/>
        <v>7294</v>
      </c>
      <c r="G10" s="149">
        <f t="shared" si="0"/>
        <v>20722</v>
      </c>
      <c r="H10" s="149">
        <f t="shared" si="0"/>
        <v>8535</v>
      </c>
      <c r="I10" s="149">
        <f t="shared" si="0"/>
        <v>34152</v>
      </c>
      <c r="J10" s="92"/>
      <c r="K10" s="107"/>
      <c r="L10" s="149"/>
      <c r="R10" s="107"/>
    </row>
    <row r="11" spans="1:18" ht="21" customHeight="1">
      <c r="A11" s="100"/>
      <c r="B11" s="101">
        <v>45</v>
      </c>
      <c r="C11" s="94"/>
      <c r="D11" s="149">
        <f>D12+D15+D17+D20</f>
        <v>9127</v>
      </c>
      <c r="E11" s="149">
        <f t="shared" ref="E11:I11" si="1">E12+E15+E17+E20</f>
        <v>3687</v>
      </c>
      <c r="F11" s="149">
        <f t="shared" si="1"/>
        <v>2446</v>
      </c>
      <c r="G11" s="149">
        <f t="shared" si="1"/>
        <v>817</v>
      </c>
      <c r="H11" s="149">
        <f t="shared" si="1"/>
        <v>471</v>
      </c>
      <c r="I11" s="149">
        <f t="shared" si="1"/>
        <v>1706</v>
      </c>
      <c r="J11" s="92"/>
      <c r="K11" s="107"/>
      <c r="L11" s="149"/>
      <c r="R11" s="107"/>
    </row>
    <row r="12" spans="1:18" ht="21" customHeight="1">
      <c r="A12" s="100"/>
      <c r="B12" s="101" t="s">
        <v>408</v>
      </c>
      <c r="D12" s="149">
        <f>D13+D14</f>
        <v>5625</v>
      </c>
      <c r="E12" s="149">
        <f t="shared" ref="E12:I12" si="2">E13+E14</f>
        <v>2910</v>
      </c>
      <c r="F12" s="149">
        <f t="shared" si="2"/>
        <v>1581</v>
      </c>
      <c r="G12" s="149">
        <f t="shared" si="2"/>
        <v>487</v>
      </c>
      <c r="H12" s="149">
        <f t="shared" si="2"/>
        <v>219</v>
      </c>
      <c r="I12" s="149">
        <f t="shared" si="2"/>
        <v>428</v>
      </c>
      <c r="J12" s="92"/>
      <c r="K12" s="107"/>
      <c r="L12" s="149"/>
      <c r="R12" s="107"/>
    </row>
    <row r="13" spans="1:18" ht="21" customHeight="1">
      <c r="A13" s="100"/>
      <c r="B13" s="103" t="s">
        <v>409</v>
      </c>
      <c r="D13" s="106">
        <f>SUM(E13:I13)</f>
        <v>5630</v>
      </c>
      <c r="E13" s="106">
        <v>2908</v>
      </c>
      <c r="F13" s="106">
        <v>1599</v>
      </c>
      <c r="G13" s="106">
        <v>483</v>
      </c>
      <c r="H13" s="106">
        <v>216</v>
      </c>
      <c r="I13" s="106">
        <v>424</v>
      </c>
      <c r="J13" s="92"/>
      <c r="K13" s="107"/>
      <c r="L13" s="106"/>
      <c r="R13" s="107"/>
    </row>
    <row r="14" spans="1:18" ht="21" customHeight="1">
      <c r="A14" s="100"/>
      <c r="B14" s="103" t="s">
        <v>410</v>
      </c>
      <c r="D14" s="106">
        <f>SUM(E14:I14)</f>
        <v>-5</v>
      </c>
      <c r="E14" s="106">
        <v>2</v>
      </c>
      <c r="F14" s="106">
        <v>-18</v>
      </c>
      <c r="G14" s="106">
        <v>4</v>
      </c>
      <c r="H14" s="106">
        <v>3</v>
      </c>
      <c r="I14" s="106">
        <v>4</v>
      </c>
      <c r="J14" s="92"/>
      <c r="K14" s="107"/>
      <c r="L14" s="106"/>
      <c r="R14" s="107"/>
    </row>
    <row r="15" spans="1:18" ht="21" customHeight="1">
      <c r="A15" s="100"/>
      <c r="B15" s="101" t="s">
        <v>411</v>
      </c>
      <c r="C15" s="149">
        <f t="shared" ref="C15:I15" si="3">C16</f>
        <v>0</v>
      </c>
      <c r="D15" s="149">
        <f t="shared" si="3"/>
        <v>2426</v>
      </c>
      <c r="E15" s="149">
        <f t="shared" si="3"/>
        <v>373</v>
      </c>
      <c r="F15" s="149">
        <f t="shared" si="3"/>
        <v>586</v>
      </c>
      <c r="G15" s="149">
        <f t="shared" si="3"/>
        <v>153</v>
      </c>
      <c r="H15" s="149">
        <f t="shared" si="3"/>
        <v>157</v>
      </c>
      <c r="I15" s="149">
        <f t="shared" si="3"/>
        <v>1157</v>
      </c>
      <c r="J15" s="92"/>
      <c r="K15" s="107"/>
      <c r="L15" s="149"/>
      <c r="R15" s="107"/>
    </row>
    <row r="16" spans="1:18" ht="21" customHeight="1">
      <c r="A16" s="100"/>
      <c r="B16" s="103" t="s">
        <v>412</v>
      </c>
      <c r="D16" s="106">
        <f>SUM(E16:I16)</f>
        <v>2426</v>
      </c>
      <c r="E16" s="106">
        <v>373</v>
      </c>
      <c r="F16" s="106">
        <v>586</v>
      </c>
      <c r="G16" s="106">
        <v>153</v>
      </c>
      <c r="H16" s="106">
        <v>157</v>
      </c>
      <c r="I16" s="106">
        <v>1157</v>
      </c>
      <c r="J16" s="92"/>
      <c r="K16" s="107"/>
      <c r="L16" s="106"/>
      <c r="R16" s="107"/>
    </row>
    <row r="17" spans="1:18" ht="21" customHeight="1">
      <c r="A17" s="100"/>
      <c r="B17" s="101" t="s">
        <v>413</v>
      </c>
      <c r="C17" s="149">
        <f t="shared" ref="C17:I17" si="4">C18+C19</f>
        <v>0</v>
      </c>
      <c r="D17" s="149">
        <f t="shared" si="4"/>
        <v>1025</v>
      </c>
      <c r="E17" s="149">
        <f t="shared" si="4"/>
        <v>372</v>
      </c>
      <c r="F17" s="149">
        <f t="shared" si="4"/>
        <v>292</v>
      </c>
      <c r="G17" s="149">
        <f t="shared" si="4"/>
        <v>159</v>
      </c>
      <c r="H17" s="149">
        <f t="shared" si="4"/>
        <v>82</v>
      </c>
      <c r="I17" s="149">
        <f t="shared" si="4"/>
        <v>120</v>
      </c>
      <c r="J17" s="92"/>
      <c r="K17" s="107"/>
      <c r="L17" s="149"/>
      <c r="R17" s="107"/>
    </row>
    <row r="18" spans="1:18" ht="21" customHeight="1">
      <c r="A18" s="100"/>
      <c r="B18" s="103" t="s">
        <v>414</v>
      </c>
      <c r="C18" s="94"/>
      <c r="D18" s="106">
        <f>SUM(E18:I18)</f>
        <v>791</v>
      </c>
      <c r="E18" s="106">
        <v>354</v>
      </c>
      <c r="F18" s="106">
        <v>187</v>
      </c>
      <c r="G18" s="106">
        <v>122</v>
      </c>
      <c r="H18" s="106">
        <v>71</v>
      </c>
      <c r="I18" s="106">
        <v>57</v>
      </c>
      <c r="J18" s="92"/>
      <c r="K18" s="107"/>
      <c r="L18" s="106"/>
      <c r="R18" s="107"/>
    </row>
    <row r="19" spans="1:18" ht="21" customHeight="1">
      <c r="A19" s="100"/>
      <c r="B19" s="103" t="s">
        <v>415</v>
      </c>
      <c r="C19" s="94"/>
      <c r="D19" s="106">
        <f>SUM(E19:I19)</f>
        <v>234</v>
      </c>
      <c r="E19" s="106">
        <v>18</v>
      </c>
      <c r="F19" s="106">
        <v>105</v>
      </c>
      <c r="G19" s="106">
        <v>37</v>
      </c>
      <c r="H19" s="106">
        <v>11</v>
      </c>
      <c r="I19" s="106">
        <v>63</v>
      </c>
      <c r="J19" s="92"/>
      <c r="K19" s="107"/>
      <c r="L19" s="106"/>
      <c r="R19" s="107"/>
    </row>
    <row r="20" spans="1:18" ht="21" customHeight="1">
      <c r="A20" s="100"/>
      <c r="B20" s="101" t="s">
        <v>416</v>
      </c>
      <c r="C20" s="94"/>
      <c r="D20" s="149">
        <f t="shared" ref="D20" si="5">D21</f>
        <v>51</v>
      </c>
      <c r="E20" s="149">
        <f t="shared" ref="E20:I20" si="6">E21</f>
        <v>32</v>
      </c>
      <c r="F20" s="149">
        <f t="shared" si="6"/>
        <v>-13</v>
      </c>
      <c r="G20" s="149">
        <f t="shared" si="6"/>
        <v>18</v>
      </c>
      <c r="H20" s="149">
        <f t="shared" si="6"/>
        <v>13</v>
      </c>
      <c r="I20" s="149">
        <f t="shared" si="6"/>
        <v>1</v>
      </c>
      <c r="J20" s="92"/>
      <c r="K20" s="107"/>
      <c r="L20" s="149"/>
      <c r="R20" s="107"/>
    </row>
    <row r="21" spans="1:18" ht="21" customHeight="1">
      <c r="A21" s="100"/>
      <c r="B21" s="103" t="s">
        <v>417</v>
      </c>
      <c r="C21" s="94"/>
      <c r="D21" s="106">
        <f>SUM(E21:I21)</f>
        <v>51</v>
      </c>
      <c r="E21" s="106">
        <v>32</v>
      </c>
      <c r="F21" s="106">
        <v>-13</v>
      </c>
      <c r="G21" s="106">
        <v>18</v>
      </c>
      <c r="H21" s="106">
        <v>13</v>
      </c>
      <c r="I21" s="106">
        <v>1</v>
      </c>
      <c r="J21" s="92"/>
      <c r="K21" s="107"/>
      <c r="L21" s="106"/>
      <c r="R21" s="107"/>
    </row>
    <row r="22" spans="1:18" ht="21" customHeight="1">
      <c r="A22" s="100"/>
      <c r="B22" s="101">
        <v>46</v>
      </c>
      <c r="C22" s="94"/>
      <c r="D22" s="149">
        <f>D23+D33+D38+D48+D58+D61+D69+D77</f>
        <v>45062</v>
      </c>
      <c r="E22" s="149">
        <f t="shared" ref="E22:I22" si="7">E23+E33+E38+E48+E58+E61+E69+E77</f>
        <v>14071</v>
      </c>
      <c r="F22" s="149">
        <f t="shared" si="7"/>
        <v>2305</v>
      </c>
      <c r="G22" s="149">
        <f t="shared" si="7"/>
        <v>5445</v>
      </c>
      <c r="H22" s="149">
        <f t="shared" si="7"/>
        <v>4109</v>
      </c>
      <c r="I22" s="149">
        <f t="shared" si="7"/>
        <v>19132</v>
      </c>
      <c r="J22" s="92"/>
      <c r="K22" s="107"/>
      <c r="L22" s="149"/>
      <c r="R22" s="107"/>
    </row>
    <row r="23" spans="1:18" ht="21" customHeight="1">
      <c r="A23" s="100"/>
      <c r="B23" s="101" t="s">
        <v>418</v>
      </c>
      <c r="D23" s="149">
        <f t="shared" ref="D23" si="8">SUM(D24:D32)</f>
        <v>2238</v>
      </c>
      <c r="E23" s="149">
        <f t="shared" ref="E23:I23" si="9">SUM(E24:E32)</f>
        <v>97</v>
      </c>
      <c r="F23" s="149">
        <f t="shared" si="9"/>
        <v>293</v>
      </c>
      <c r="G23" s="149">
        <f t="shared" si="9"/>
        <v>379</v>
      </c>
      <c r="H23" s="149">
        <f t="shared" si="9"/>
        <v>1296</v>
      </c>
      <c r="I23" s="149">
        <f t="shared" si="9"/>
        <v>173</v>
      </c>
      <c r="J23" s="92"/>
      <c r="K23" s="107"/>
      <c r="L23" s="149"/>
      <c r="R23" s="107"/>
    </row>
    <row r="24" spans="1:18" ht="21" customHeight="1">
      <c r="A24" s="100"/>
      <c r="B24" s="103" t="s">
        <v>419</v>
      </c>
      <c r="D24" s="106">
        <f t="shared" ref="D24:D32" si="10">SUM(E24:I24)</f>
        <v>0</v>
      </c>
      <c r="E24" s="106">
        <v>0</v>
      </c>
      <c r="F24" s="106">
        <v>0</v>
      </c>
      <c r="G24" s="106">
        <v>0</v>
      </c>
      <c r="H24" s="106">
        <v>0</v>
      </c>
      <c r="I24" s="106">
        <v>0</v>
      </c>
      <c r="J24" s="92"/>
      <c r="K24" s="107"/>
      <c r="L24" s="106"/>
      <c r="R24" s="107"/>
    </row>
    <row r="25" spans="1:18" ht="21" customHeight="1">
      <c r="A25" s="100"/>
      <c r="B25" s="103" t="s">
        <v>420</v>
      </c>
      <c r="D25" s="106">
        <f t="shared" si="10"/>
        <v>863</v>
      </c>
      <c r="E25" s="106">
        <v>13</v>
      </c>
      <c r="F25" s="106">
        <v>81</v>
      </c>
      <c r="G25" s="106">
        <v>168</v>
      </c>
      <c r="H25" s="106">
        <v>511</v>
      </c>
      <c r="I25" s="106">
        <v>90</v>
      </c>
      <c r="J25" s="92"/>
      <c r="K25" s="107"/>
      <c r="L25" s="106"/>
      <c r="R25" s="107"/>
    </row>
    <row r="26" spans="1:18" ht="21" customHeight="1">
      <c r="A26" s="100"/>
      <c r="B26" s="103" t="s">
        <v>421</v>
      </c>
      <c r="D26" s="106">
        <f t="shared" si="10"/>
        <v>4</v>
      </c>
      <c r="E26" s="106">
        <v>0</v>
      </c>
      <c r="F26" s="106">
        <v>0</v>
      </c>
      <c r="G26" s="106">
        <v>3</v>
      </c>
      <c r="H26" s="106">
        <v>1</v>
      </c>
      <c r="I26" s="106">
        <v>0</v>
      </c>
      <c r="J26" s="92"/>
      <c r="K26" s="107"/>
      <c r="L26" s="106"/>
      <c r="R26" s="107"/>
    </row>
    <row r="27" spans="1:18" ht="21" customHeight="1">
      <c r="A27" s="100"/>
      <c r="B27" s="103" t="s">
        <v>422</v>
      </c>
      <c r="D27" s="106">
        <f t="shared" si="10"/>
        <v>33</v>
      </c>
      <c r="E27" s="106">
        <v>0</v>
      </c>
      <c r="F27" s="106">
        <v>0</v>
      </c>
      <c r="G27" s="106">
        <v>0</v>
      </c>
      <c r="H27" s="106">
        <v>33</v>
      </c>
      <c r="I27" s="106">
        <v>0</v>
      </c>
      <c r="J27" s="92"/>
      <c r="K27" s="107"/>
      <c r="L27" s="106"/>
      <c r="R27" s="107"/>
    </row>
    <row r="28" spans="1:18" ht="21" customHeight="1">
      <c r="A28" s="100"/>
      <c r="B28" s="103" t="s">
        <v>423</v>
      </c>
      <c r="D28" s="106">
        <f t="shared" si="10"/>
        <v>10</v>
      </c>
      <c r="E28" s="106">
        <v>0</v>
      </c>
      <c r="F28" s="106">
        <v>0</v>
      </c>
      <c r="G28" s="106">
        <v>10</v>
      </c>
      <c r="H28" s="106">
        <v>0</v>
      </c>
      <c r="I28" s="106">
        <v>0</v>
      </c>
      <c r="J28" s="92"/>
      <c r="K28" s="107"/>
      <c r="L28" s="106"/>
      <c r="R28" s="107"/>
    </row>
    <row r="29" spans="1:18" ht="21" customHeight="1">
      <c r="A29" s="100"/>
      <c r="B29" s="103" t="s">
        <v>424</v>
      </c>
      <c r="C29" s="94"/>
      <c r="D29" s="106">
        <f t="shared" si="10"/>
        <v>196</v>
      </c>
      <c r="E29" s="106">
        <v>61</v>
      </c>
      <c r="F29" s="106">
        <v>12</v>
      </c>
      <c r="G29" s="106">
        <v>114</v>
      </c>
      <c r="H29" s="106">
        <v>9</v>
      </c>
      <c r="I29" s="106">
        <v>0</v>
      </c>
      <c r="J29" s="92"/>
      <c r="K29" s="107"/>
      <c r="L29" s="106"/>
      <c r="R29" s="107"/>
    </row>
    <row r="30" spans="1:18" ht="21" customHeight="1">
      <c r="A30" s="100"/>
      <c r="B30" s="103" t="s">
        <v>425</v>
      </c>
      <c r="D30" s="106">
        <f t="shared" si="10"/>
        <v>106</v>
      </c>
      <c r="E30" s="106">
        <v>0</v>
      </c>
      <c r="F30" s="106">
        <v>0</v>
      </c>
      <c r="G30" s="106">
        <v>44</v>
      </c>
      <c r="H30" s="106">
        <v>62</v>
      </c>
      <c r="I30" s="106">
        <v>0</v>
      </c>
      <c r="J30" s="92"/>
      <c r="K30" s="107"/>
      <c r="L30" s="106"/>
      <c r="R30" s="107"/>
    </row>
    <row r="31" spans="1:18" ht="21" customHeight="1">
      <c r="A31" s="100"/>
      <c r="B31" s="103" t="s">
        <v>426</v>
      </c>
      <c r="D31" s="106">
        <f t="shared" si="10"/>
        <v>1005</v>
      </c>
      <c r="E31" s="106">
        <v>23</v>
      </c>
      <c r="F31" s="106">
        <v>200</v>
      </c>
      <c r="G31" s="106">
        <v>34</v>
      </c>
      <c r="H31" s="106">
        <v>665</v>
      </c>
      <c r="I31" s="106">
        <v>83</v>
      </c>
      <c r="J31" s="92"/>
      <c r="K31" s="107"/>
      <c r="L31" s="106"/>
      <c r="R31" s="107"/>
    </row>
    <row r="32" spans="1:18" ht="21" customHeight="1">
      <c r="A32" s="105"/>
      <c r="B32" s="103" t="s">
        <v>427</v>
      </c>
      <c r="C32" s="94"/>
      <c r="D32" s="106">
        <f t="shared" si="10"/>
        <v>21</v>
      </c>
      <c r="E32" s="106">
        <v>0</v>
      </c>
      <c r="F32" s="106">
        <v>0</v>
      </c>
      <c r="G32" s="106">
        <v>6</v>
      </c>
      <c r="H32" s="106">
        <v>15</v>
      </c>
      <c r="I32" s="106">
        <v>0</v>
      </c>
      <c r="J32" s="92"/>
      <c r="K32" s="107"/>
      <c r="L32" s="106"/>
      <c r="R32" s="107"/>
    </row>
    <row r="33" spans="1:18" ht="21" customHeight="1">
      <c r="A33" s="100"/>
      <c r="B33" s="101" t="s">
        <v>428</v>
      </c>
      <c r="C33" s="149">
        <f t="shared" ref="C33:I33" si="11">SUM(C34:C37)</f>
        <v>0</v>
      </c>
      <c r="D33" s="149">
        <f t="shared" si="11"/>
        <v>339</v>
      </c>
      <c r="E33" s="149">
        <f t="shared" si="11"/>
        <v>36</v>
      </c>
      <c r="F33" s="149">
        <f t="shared" si="11"/>
        <v>170</v>
      </c>
      <c r="G33" s="149">
        <f t="shared" si="11"/>
        <v>57</v>
      </c>
      <c r="H33" s="149">
        <f t="shared" si="11"/>
        <v>45</v>
      </c>
      <c r="I33" s="149">
        <f t="shared" si="11"/>
        <v>31</v>
      </c>
      <c r="J33" s="92"/>
      <c r="K33" s="107"/>
      <c r="L33" s="149"/>
      <c r="R33" s="107"/>
    </row>
    <row r="34" spans="1:18" ht="21" customHeight="1">
      <c r="A34" s="100"/>
      <c r="B34" s="103" t="s">
        <v>429</v>
      </c>
      <c r="D34" s="106">
        <f>SUM(E34:I34)</f>
        <v>133</v>
      </c>
      <c r="E34" s="106">
        <v>22</v>
      </c>
      <c r="F34" s="106">
        <v>47</v>
      </c>
      <c r="G34" s="106">
        <v>31</v>
      </c>
      <c r="H34" s="106">
        <v>23</v>
      </c>
      <c r="I34" s="106">
        <v>10</v>
      </c>
      <c r="J34" s="92"/>
      <c r="K34" s="107"/>
      <c r="L34" s="106"/>
      <c r="R34" s="107"/>
    </row>
    <row r="35" spans="1:18" ht="21" customHeight="1">
      <c r="A35" s="100"/>
      <c r="B35" s="103" t="s">
        <v>430</v>
      </c>
      <c r="D35" s="106">
        <f>SUM(E35:I35)</f>
        <v>205</v>
      </c>
      <c r="E35" s="106">
        <v>14</v>
      </c>
      <c r="F35" s="106">
        <v>123</v>
      </c>
      <c r="G35" s="106">
        <v>25</v>
      </c>
      <c r="H35" s="106">
        <v>22</v>
      </c>
      <c r="I35" s="106">
        <v>21</v>
      </c>
      <c r="J35" s="92"/>
      <c r="K35" s="107"/>
      <c r="L35" s="106"/>
      <c r="R35" s="107"/>
    </row>
    <row r="36" spans="1:18" ht="21" customHeight="1">
      <c r="A36" s="100"/>
      <c r="B36" s="103" t="s">
        <v>431</v>
      </c>
      <c r="D36" s="106">
        <f>SUM(E36:I36)</f>
        <v>0</v>
      </c>
      <c r="E36" s="106">
        <v>0</v>
      </c>
      <c r="F36" s="106">
        <v>0</v>
      </c>
      <c r="G36" s="106">
        <v>0</v>
      </c>
      <c r="H36" s="106">
        <v>0</v>
      </c>
      <c r="I36" s="106">
        <v>0</v>
      </c>
      <c r="J36" s="92"/>
      <c r="K36" s="107"/>
      <c r="L36" s="106"/>
      <c r="R36" s="107"/>
    </row>
    <row r="37" spans="1:18" ht="21" customHeight="1">
      <c r="A37" s="100"/>
      <c r="B37" s="103" t="s">
        <v>432</v>
      </c>
      <c r="D37" s="106">
        <f>SUM(E37:I37)</f>
        <v>1</v>
      </c>
      <c r="E37" s="106">
        <v>0</v>
      </c>
      <c r="F37" s="106">
        <v>0</v>
      </c>
      <c r="G37" s="106">
        <v>1</v>
      </c>
      <c r="H37" s="106">
        <v>0</v>
      </c>
      <c r="I37" s="106">
        <v>0</v>
      </c>
      <c r="J37" s="92"/>
      <c r="K37" s="107"/>
      <c r="L37" s="106"/>
      <c r="R37" s="107"/>
    </row>
    <row r="38" spans="1:18" ht="21" customHeight="1">
      <c r="A38" s="100"/>
      <c r="B38" s="101" t="s">
        <v>433</v>
      </c>
      <c r="C38" s="94"/>
      <c r="D38" s="149">
        <f>SUM(D39:D47)</f>
        <v>8874</v>
      </c>
      <c r="E38" s="149">
        <f t="shared" ref="E38:I38" si="12">SUM(E39:E47)</f>
        <v>2387</v>
      </c>
      <c r="F38" s="149">
        <f t="shared" si="12"/>
        <v>604</v>
      </c>
      <c r="G38" s="149">
        <f t="shared" si="12"/>
        <v>1683</v>
      </c>
      <c r="H38" s="149">
        <f t="shared" si="12"/>
        <v>667</v>
      </c>
      <c r="I38" s="149">
        <f t="shared" si="12"/>
        <v>3533</v>
      </c>
      <c r="J38" s="92"/>
      <c r="K38" s="107"/>
      <c r="L38" s="149"/>
      <c r="R38" s="107"/>
    </row>
    <row r="39" spans="1:18" ht="21" customHeight="1">
      <c r="A39" s="100"/>
      <c r="B39" s="103" t="s">
        <v>434</v>
      </c>
      <c r="D39" s="106">
        <f t="shared" ref="D39:D47" si="13">SUM(E39:I39)</f>
        <v>1660</v>
      </c>
      <c r="E39" s="106">
        <v>475</v>
      </c>
      <c r="F39" s="106">
        <v>176</v>
      </c>
      <c r="G39" s="106">
        <v>216</v>
      </c>
      <c r="H39" s="106">
        <v>35</v>
      </c>
      <c r="I39" s="106">
        <v>758</v>
      </c>
      <c r="J39" s="92"/>
      <c r="K39" s="107"/>
      <c r="L39" s="106"/>
      <c r="R39" s="107"/>
    </row>
    <row r="40" spans="1:18" ht="21" customHeight="1">
      <c r="A40" s="100"/>
      <c r="B40" s="103" t="s">
        <v>435</v>
      </c>
      <c r="D40" s="106">
        <f t="shared" si="13"/>
        <v>398</v>
      </c>
      <c r="E40" s="106">
        <v>73</v>
      </c>
      <c r="F40" s="106">
        <v>122</v>
      </c>
      <c r="G40" s="106">
        <v>19</v>
      </c>
      <c r="H40" s="106">
        <v>27</v>
      </c>
      <c r="I40" s="106">
        <v>157</v>
      </c>
      <c r="J40" s="92"/>
      <c r="K40" s="107"/>
      <c r="L40" s="106"/>
      <c r="R40" s="107"/>
    </row>
    <row r="41" spans="1:18" ht="21" customHeight="1">
      <c r="A41" s="100"/>
      <c r="B41" s="103" t="s">
        <v>436</v>
      </c>
      <c r="D41" s="106">
        <f t="shared" si="13"/>
        <v>939</v>
      </c>
      <c r="E41" s="106">
        <v>428</v>
      </c>
      <c r="F41" s="106">
        <v>116</v>
      </c>
      <c r="G41" s="106">
        <v>83</v>
      </c>
      <c r="H41" s="106">
        <v>98</v>
      </c>
      <c r="I41" s="106">
        <v>214</v>
      </c>
      <c r="J41" s="92"/>
      <c r="K41" s="107"/>
      <c r="L41" s="106"/>
      <c r="R41" s="107"/>
    </row>
    <row r="42" spans="1:18" ht="21" customHeight="1">
      <c r="A42" s="100"/>
      <c r="B42" s="103" t="s">
        <v>437</v>
      </c>
      <c r="D42" s="106">
        <f t="shared" si="13"/>
        <v>1053</v>
      </c>
      <c r="E42" s="106">
        <v>0</v>
      </c>
      <c r="F42" s="106">
        <v>94</v>
      </c>
      <c r="G42" s="106">
        <v>169</v>
      </c>
      <c r="H42" s="106">
        <v>80</v>
      </c>
      <c r="I42" s="106">
        <v>710</v>
      </c>
      <c r="J42" s="92"/>
      <c r="K42" s="107"/>
      <c r="L42" s="106"/>
      <c r="R42" s="107"/>
    </row>
    <row r="43" spans="1:18" ht="21" customHeight="1">
      <c r="A43" s="100"/>
      <c r="B43" s="103" t="s">
        <v>438</v>
      </c>
      <c r="C43" s="94"/>
      <c r="D43" s="106">
        <f t="shared" si="13"/>
        <v>115</v>
      </c>
      <c r="E43" s="106">
        <v>0</v>
      </c>
      <c r="F43" s="106">
        <v>2</v>
      </c>
      <c r="G43" s="106">
        <v>51</v>
      </c>
      <c r="H43" s="106">
        <v>51</v>
      </c>
      <c r="I43" s="106">
        <v>11</v>
      </c>
      <c r="J43" s="92"/>
      <c r="K43" s="107"/>
      <c r="L43" s="106"/>
      <c r="R43" s="107"/>
    </row>
    <row r="44" spans="1:18" ht="21" customHeight="1">
      <c r="A44" s="100"/>
      <c r="B44" s="103" t="s">
        <v>439</v>
      </c>
      <c r="C44" s="94"/>
      <c r="D44" s="106">
        <f t="shared" si="13"/>
        <v>965</v>
      </c>
      <c r="E44" s="106">
        <v>49</v>
      </c>
      <c r="F44" s="106">
        <v>183</v>
      </c>
      <c r="G44" s="106">
        <v>225</v>
      </c>
      <c r="H44" s="106">
        <v>72</v>
      </c>
      <c r="I44" s="106">
        <v>436</v>
      </c>
      <c r="J44" s="92"/>
      <c r="K44" s="107"/>
      <c r="L44" s="106"/>
      <c r="R44" s="107"/>
    </row>
    <row r="45" spans="1:18" ht="21" customHeight="1">
      <c r="A45" s="100"/>
      <c r="B45" s="103" t="s">
        <v>440</v>
      </c>
      <c r="D45" s="106">
        <f t="shared" si="13"/>
        <v>274</v>
      </c>
      <c r="E45" s="106">
        <v>0</v>
      </c>
      <c r="F45" s="106">
        <v>39</v>
      </c>
      <c r="G45" s="106">
        <v>7</v>
      </c>
      <c r="H45" s="106">
        <v>4</v>
      </c>
      <c r="I45" s="106">
        <v>224</v>
      </c>
      <c r="J45" s="92"/>
      <c r="K45" s="107"/>
      <c r="L45" s="106"/>
      <c r="R45" s="107"/>
    </row>
    <row r="46" spans="1:18" ht="21" customHeight="1">
      <c r="A46" s="100"/>
      <c r="B46" s="103" t="s">
        <v>441</v>
      </c>
      <c r="D46" s="106">
        <f t="shared" si="13"/>
        <v>-204</v>
      </c>
      <c r="E46" s="106">
        <v>22</v>
      </c>
      <c r="F46" s="106">
        <v>-503</v>
      </c>
      <c r="G46" s="106">
        <v>89</v>
      </c>
      <c r="H46" s="106">
        <v>44</v>
      </c>
      <c r="I46" s="106">
        <v>144</v>
      </c>
      <c r="J46" s="92"/>
      <c r="K46" s="107"/>
      <c r="L46" s="106"/>
      <c r="R46" s="107"/>
    </row>
    <row r="47" spans="1:18" ht="21" customHeight="1">
      <c r="A47" s="100"/>
      <c r="B47" s="103" t="s">
        <v>442</v>
      </c>
      <c r="D47" s="106">
        <f t="shared" si="13"/>
        <v>3674</v>
      </c>
      <c r="E47" s="106">
        <v>1340</v>
      </c>
      <c r="F47" s="106">
        <v>375</v>
      </c>
      <c r="G47" s="106">
        <v>824</v>
      </c>
      <c r="H47" s="106">
        <v>256</v>
      </c>
      <c r="I47" s="106">
        <v>879</v>
      </c>
      <c r="J47" s="92"/>
      <c r="K47" s="107"/>
      <c r="L47" s="106"/>
      <c r="R47" s="107"/>
    </row>
    <row r="48" spans="1:18" ht="21" customHeight="1">
      <c r="A48" s="100"/>
      <c r="B48" s="101" t="s">
        <v>443</v>
      </c>
      <c r="D48" s="149">
        <f>SUM(D49:D57)</f>
        <v>3330</v>
      </c>
      <c r="E48" s="149">
        <f t="shared" ref="E48:I48" si="14">SUM(E49:E57)</f>
        <v>1431</v>
      </c>
      <c r="F48" s="149">
        <f t="shared" si="14"/>
        <v>-1029</v>
      </c>
      <c r="G48" s="149">
        <f t="shared" si="14"/>
        <v>1641</v>
      </c>
      <c r="H48" s="149">
        <f t="shared" si="14"/>
        <v>590</v>
      </c>
      <c r="I48" s="149">
        <f t="shared" si="14"/>
        <v>697</v>
      </c>
      <c r="J48" s="92"/>
      <c r="K48" s="107"/>
      <c r="L48" s="149"/>
      <c r="R48" s="107"/>
    </row>
    <row r="49" spans="1:18" ht="21" customHeight="1">
      <c r="A49" s="100"/>
      <c r="B49" s="103" t="s">
        <v>444</v>
      </c>
      <c r="D49" s="106">
        <f t="shared" ref="D49:D57" si="15">SUM(E49:I49)</f>
        <v>41</v>
      </c>
      <c r="E49" s="106">
        <v>0</v>
      </c>
      <c r="F49" s="106">
        <v>10</v>
      </c>
      <c r="G49" s="106">
        <v>18</v>
      </c>
      <c r="H49" s="106">
        <v>8</v>
      </c>
      <c r="I49" s="106">
        <v>5</v>
      </c>
      <c r="J49" s="92"/>
      <c r="K49" s="107"/>
      <c r="L49" s="106"/>
      <c r="R49" s="107"/>
    </row>
    <row r="50" spans="1:18" ht="21" customHeight="1">
      <c r="A50" s="100"/>
      <c r="B50" s="103" t="s">
        <v>445</v>
      </c>
      <c r="D50" s="106">
        <f t="shared" si="15"/>
        <v>-101</v>
      </c>
      <c r="E50" s="106">
        <v>-268</v>
      </c>
      <c r="F50" s="106">
        <v>-22</v>
      </c>
      <c r="G50" s="106">
        <v>149</v>
      </c>
      <c r="H50" s="106">
        <v>21</v>
      </c>
      <c r="I50" s="106">
        <v>19</v>
      </c>
      <c r="J50" s="92"/>
      <c r="K50" s="107"/>
      <c r="L50" s="106"/>
      <c r="R50" s="107"/>
    </row>
    <row r="51" spans="1:18" ht="21" customHeight="1">
      <c r="A51" s="100"/>
      <c r="B51" s="103" t="s">
        <v>446</v>
      </c>
      <c r="D51" s="106">
        <f t="shared" si="15"/>
        <v>433</v>
      </c>
      <c r="E51" s="106">
        <v>79</v>
      </c>
      <c r="F51" s="106">
        <v>203</v>
      </c>
      <c r="G51" s="106">
        <v>64</v>
      </c>
      <c r="H51" s="106">
        <v>15</v>
      </c>
      <c r="I51" s="106">
        <v>72</v>
      </c>
      <c r="J51" s="92"/>
      <c r="K51" s="107"/>
      <c r="L51" s="106"/>
      <c r="R51" s="107"/>
    </row>
    <row r="52" spans="1:18" ht="21" customHeight="1">
      <c r="A52" s="100"/>
      <c r="B52" s="103" t="s">
        <v>447</v>
      </c>
      <c r="C52" s="94"/>
      <c r="D52" s="106">
        <f t="shared" si="15"/>
        <v>451</v>
      </c>
      <c r="E52" s="106">
        <v>9</v>
      </c>
      <c r="F52" s="106">
        <v>234</v>
      </c>
      <c r="G52" s="106">
        <v>61</v>
      </c>
      <c r="H52" s="106">
        <v>53</v>
      </c>
      <c r="I52" s="106">
        <v>94</v>
      </c>
      <c r="J52" s="92"/>
      <c r="K52" s="107"/>
      <c r="L52" s="106"/>
      <c r="R52" s="107"/>
    </row>
    <row r="53" spans="1:18" ht="21" customHeight="1">
      <c r="A53" s="100"/>
      <c r="B53" s="103" t="s">
        <v>448</v>
      </c>
      <c r="D53" s="106">
        <f t="shared" si="15"/>
        <v>-722</v>
      </c>
      <c r="E53" s="106">
        <v>205</v>
      </c>
      <c r="F53" s="106">
        <v>-2074</v>
      </c>
      <c r="G53" s="106">
        <v>827</v>
      </c>
      <c r="H53" s="106">
        <v>192</v>
      </c>
      <c r="I53" s="106">
        <v>128</v>
      </c>
      <c r="J53" s="92"/>
      <c r="K53" s="107"/>
      <c r="L53" s="106"/>
      <c r="R53" s="107"/>
    </row>
    <row r="54" spans="1:18" ht="21" customHeight="1">
      <c r="A54" s="100"/>
      <c r="B54" s="103" t="s">
        <v>449</v>
      </c>
      <c r="D54" s="106">
        <f t="shared" si="15"/>
        <v>1863</v>
      </c>
      <c r="E54" s="106">
        <v>763</v>
      </c>
      <c r="F54" s="106">
        <v>429</v>
      </c>
      <c r="G54" s="106">
        <v>331</v>
      </c>
      <c r="H54" s="106">
        <v>213</v>
      </c>
      <c r="I54" s="106">
        <v>127</v>
      </c>
      <c r="J54" s="92"/>
      <c r="K54" s="107"/>
      <c r="L54" s="106"/>
      <c r="R54" s="107"/>
    </row>
    <row r="55" spans="1:18" ht="21" customHeight="1">
      <c r="A55" s="100"/>
      <c r="B55" s="103" t="s">
        <v>450</v>
      </c>
      <c r="D55" s="106">
        <f t="shared" si="15"/>
        <v>301</v>
      </c>
      <c r="E55" s="106">
        <v>160</v>
      </c>
      <c r="F55" s="106">
        <v>37</v>
      </c>
      <c r="G55" s="106">
        <v>71</v>
      </c>
      <c r="H55" s="106">
        <v>20</v>
      </c>
      <c r="I55" s="106">
        <v>13</v>
      </c>
      <c r="J55" s="92"/>
      <c r="K55" s="107"/>
      <c r="L55" s="106"/>
      <c r="R55" s="107"/>
    </row>
    <row r="56" spans="1:18" ht="21" customHeight="1">
      <c r="A56" s="100"/>
      <c r="B56" s="103" t="s">
        <v>451</v>
      </c>
      <c r="D56" s="106">
        <f t="shared" si="15"/>
        <v>25</v>
      </c>
      <c r="E56" s="106">
        <v>0</v>
      </c>
      <c r="F56" s="106">
        <v>10</v>
      </c>
      <c r="G56" s="106">
        <v>10</v>
      </c>
      <c r="H56" s="106">
        <v>4</v>
      </c>
      <c r="I56" s="106">
        <v>1</v>
      </c>
      <c r="J56" s="92"/>
      <c r="K56" s="107"/>
      <c r="L56" s="106"/>
      <c r="R56" s="107"/>
    </row>
    <row r="57" spans="1:18" ht="21" customHeight="1">
      <c r="A57" s="100"/>
      <c r="B57" s="103" t="s">
        <v>452</v>
      </c>
      <c r="D57" s="106">
        <f t="shared" si="15"/>
        <v>1039</v>
      </c>
      <c r="E57" s="106">
        <v>483</v>
      </c>
      <c r="F57" s="106">
        <v>144</v>
      </c>
      <c r="G57" s="106">
        <v>110</v>
      </c>
      <c r="H57" s="106">
        <v>64</v>
      </c>
      <c r="I57" s="106">
        <v>238</v>
      </c>
      <c r="J57" s="92"/>
      <c r="K57" s="107"/>
      <c r="L57" s="106"/>
      <c r="R57" s="107"/>
    </row>
    <row r="58" spans="1:18" ht="21" customHeight="1">
      <c r="A58" s="100"/>
      <c r="B58" s="101" t="s">
        <v>453</v>
      </c>
      <c r="C58" s="94"/>
      <c r="D58" s="149">
        <f>SUM(D59:D60)</f>
        <v>1793</v>
      </c>
      <c r="E58" s="149">
        <f t="shared" ref="E58:I58" si="16">SUM(E59:E60)</f>
        <v>163</v>
      </c>
      <c r="F58" s="149">
        <f t="shared" si="16"/>
        <v>711</v>
      </c>
      <c r="G58" s="149">
        <f t="shared" si="16"/>
        <v>201</v>
      </c>
      <c r="H58" s="149">
        <f t="shared" si="16"/>
        <v>467</v>
      </c>
      <c r="I58" s="149">
        <f t="shared" si="16"/>
        <v>251</v>
      </c>
      <c r="J58" s="92"/>
      <c r="K58" s="107"/>
      <c r="L58" s="149"/>
      <c r="R58" s="107"/>
    </row>
    <row r="59" spans="1:18" ht="21" customHeight="1">
      <c r="A59" s="100"/>
      <c r="B59" s="103" t="s">
        <v>454</v>
      </c>
      <c r="D59" s="106">
        <f>SUM(E59:I59)</f>
        <v>1058</v>
      </c>
      <c r="E59" s="106">
        <v>106</v>
      </c>
      <c r="F59" s="106">
        <v>115</v>
      </c>
      <c r="G59" s="106">
        <v>184</v>
      </c>
      <c r="H59" s="106">
        <v>425</v>
      </c>
      <c r="I59" s="106">
        <v>228</v>
      </c>
      <c r="J59" s="92"/>
      <c r="K59" s="107"/>
      <c r="L59" s="106"/>
      <c r="R59" s="107"/>
    </row>
    <row r="60" spans="1:18" ht="21" customHeight="1">
      <c r="A60" s="100"/>
      <c r="B60" s="103" t="s">
        <v>455</v>
      </c>
      <c r="D60" s="106">
        <f>SUM(E60:I60)</f>
        <v>735</v>
      </c>
      <c r="E60" s="106">
        <v>57</v>
      </c>
      <c r="F60" s="106">
        <v>596</v>
      </c>
      <c r="G60" s="106">
        <v>17</v>
      </c>
      <c r="H60" s="106">
        <v>42</v>
      </c>
      <c r="I60" s="106">
        <v>23</v>
      </c>
      <c r="J60" s="92"/>
      <c r="K60" s="107"/>
      <c r="L60" s="106"/>
      <c r="R60" s="107"/>
    </row>
    <row r="61" spans="1:18" ht="21" customHeight="1">
      <c r="A61" s="100"/>
      <c r="B61" s="101" t="s">
        <v>456</v>
      </c>
      <c r="C61" s="94"/>
      <c r="D61" s="149">
        <f>D62+D64+D66+D67+D68</f>
        <v>1373</v>
      </c>
      <c r="E61" s="149">
        <f t="shared" ref="E61:I61" si="17">SUM(E62:E68)</f>
        <v>442</v>
      </c>
      <c r="F61" s="149">
        <f t="shared" si="17"/>
        <v>-40</v>
      </c>
      <c r="G61" s="149">
        <f t="shared" si="17"/>
        <v>376</v>
      </c>
      <c r="H61" s="149">
        <f t="shared" si="17"/>
        <v>73</v>
      </c>
      <c r="I61" s="149">
        <f t="shared" si="17"/>
        <v>522</v>
      </c>
      <c r="J61" s="92"/>
      <c r="K61" s="107"/>
      <c r="L61" s="149"/>
      <c r="R61" s="107"/>
    </row>
    <row r="62" spans="1:18" ht="21" customHeight="1">
      <c r="A62" s="100"/>
      <c r="B62" s="103" t="s">
        <v>457</v>
      </c>
      <c r="D62" s="106">
        <f>SUM(E62:I62)</f>
        <v>61</v>
      </c>
      <c r="E62" s="106">
        <v>0</v>
      </c>
      <c r="F62" s="106">
        <v>24</v>
      </c>
      <c r="G62" s="106">
        <v>24</v>
      </c>
      <c r="H62" s="106">
        <v>7</v>
      </c>
      <c r="I62" s="106">
        <v>6</v>
      </c>
      <c r="J62" s="92"/>
      <c r="K62" s="107"/>
      <c r="L62" s="106"/>
      <c r="R62" s="107"/>
    </row>
    <row r="63" spans="1:18" ht="21" customHeight="1">
      <c r="A63" s="100"/>
      <c r="B63" s="103" t="s">
        <v>458</v>
      </c>
      <c r="D63" s="106"/>
      <c r="E63" s="106">
        <v>0</v>
      </c>
      <c r="F63" s="106">
        <v>0</v>
      </c>
      <c r="G63" s="106">
        <v>0</v>
      </c>
      <c r="H63" s="106">
        <v>0</v>
      </c>
      <c r="I63" s="106">
        <v>0</v>
      </c>
      <c r="J63" s="92"/>
      <c r="K63" s="107"/>
      <c r="L63" s="106"/>
      <c r="R63" s="107"/>
    </row>
    <row r="64" spans="1:18" ht="21" customHeight="1">
      <c r="A64" s="100"/>
      <c r="B64" s="103" t="s">
        <v>459</v>
      </c>
      <c r="D64" s="106">
        <f>SUM(E64:I64)</f>
        <v>476</v>
      </c>
      <c r="E64" s="106">
        <v>313</v>
      </c>
      <c r="F64" s="106">
        <v>35</v>
      </c>
      <c r="G64" s="106">
        <v>64</v>
      </c>
      <c r="H64" s="106">
        <v>11</v>
      </c>
      <c r="I64" s="106">
        <v>53</v>
      </c>
      <c r="J64" s="92"/>
      <c r="K64" s="107"/>
      <c r="L64" s="106"/>
      <c r="R64" s="107"/>
    </row>
    <row r="65" spans="1:18" ht="7.5" customHeight="1">
      <c r="A65" s="100"/>
      <c r="B65" s="103"/>
      <c r="C65" s="63"/>
      <c r="D65" s="106"/>
      <c r="E65" s="106"/>
      <c r="F65" s="106"/>
      <c r="G65" s="106"/>
      <c r="H65" s="107"/>
      <c r="J65" s="92"/>
    </row>
    <row r="66" spans="1:18" ht="24">
      <c r="A66" s="100"/>
      <c r="B66" s="103" t="s">
        <v>461</v>
      </c>
      <c r="C66" s="170"/>
      <c r="D66" s="106">
        <f>SUM(E66:I66)</f>
        <v>2</v>
      </c>
      <c r="E66" s="106">
        <v>0</v>
      </c>
      <c r="F66" s="106">
        <v>0</v>
      </c>
      <c r="G66" s="106">
        <v>0</v>
      </c>
      <c r="H66" s="106">
        <v>2</v>
      </c>
      <c r="I66" s="106">
        <v>0</v>
      </c>
      <c r="J66" s="92"/>
      <c r="K66" s="107"/>
      <c r="L66" s="106"/>
      <c r="R66" s="107"/>
    </row>
    <row r="67" spans="1:18" ht="21" customHeight="1">
      <c r="A67" s="100"/>
      <c r="B67" s="103" t="s">
        <v>460</v>
      </c>
      <c r="D67" s="106">
        <f>SUM(E67:I67)</f>
        <v>38</v>
      </c>
      <c r="E67" s="106">
        <v>4</v>
      </c>
      <c r="F67" s="106">
        <v>6</v>
      </c>
      <c r="G67" s="106">
        <v>19</v>
      </c>
      <c r="H67" s="106">
        <v>9</v>
      </c>
      <c r="I67" s="106">
        <v>0</v>
      </c>
      <c r="J67" s="92"/>
      <c r="K67" s="107"/>
      <c r="L67" s="106"/>
      <c r="R67" s="107"/>
    </row>
    <row r="68" spans="1:18" ht="21" customHeight="1">
      <c r="A68" s="100"/>
      <c r="B68" s="103" t="s">
        <v>462</v>
      </c>
      <c r="D68" s="106">
        <f>SUM(E68:I68)</f>
        <v>796</v>
      </c>
      <c r="E68" s="106">
        <v>125</v>
      </c>
      <c r="F68" s="106">
        <v>-105</v>
      </c>
      <c r="G68" s="106">
        <v>269</v>
      </c>
      <c r="H68" s="106">
        <v>44</v>
      </c>
      <c r="I68" s="106">
        <v>463</v>
      </c>
      <c r="J68" s="92"/>
      <c r="K68" s="107"/>
      <c r="L68" s="106"/>
      <c r="R68" s="107"/>
    </row>
    <row r="69" spans="1:18" ht="21" customHeight="1">
      <c r="A69" s="100"/>
      <c r="B69" s="101" t="s">
        <v>463</v>
      </c>
      <c r="D69" s="149">
        <f t="shared" ref="D69" si="18">SUM(D70:D76)</f>
        <v>26564</v>
      </c>
      <c r="E69" s="149">
        <f t="shared" ref="E69:I69" si="19">SUM(E70:E76)</f>
        <v>9416</v>
      </c>
      <c r="F69" s="149">
        <f t="shared" si="19"/>
        <v>1651</v>
      </c>
      <c r="G69" s="149">
        <f t="shared" si="19"/>
        <v>732</v>
      </c>
      <c r="H69" s="149">
        <f t="shared" si="19"/>
        <v>881</v>
      </c>
      <c r="I69" s="149">
        <f t="shared" si="19"/>
        <v>13884</v>
      </c>
      <c r="J69" s="92"/>
      <c r="K69" s="107"/>
      <c r="L69" s="149"/>
      <c r="R69" s="107"/>
    </row>
    <row r="70" spans="1:18" ht="21" customHeight="1">
      <c r="A70" s="100"/>
      <c r="B70" s="103" t="s">
        <v>464</v>
      </c>
      <c r="D70" s="106">
        <f t="shared" ref="D70:D76" si="20">SUM(E70:I70)</f>
        <v>18977</v>
      </c>
      <c r="E70" s="106">
        <v>3480</v>
      </c>
      <c r="F70" s="106">
        <v>1181</v>
      </c>
      <c r="G70" s="106">
        <v>110</v>
      </c>
      <c r="H70" s="106">
        <v>620</v>
      </c>
      <c r="I70" s="106">
        <v>13586</v>
      </c>
      <c r="J70" s="92"/>
      <c r="K70" s="107"/>
      <c r="L70" s="106"/>
      <c r="R70" s="107"/>
    </row>
    <row r="71" spans="1:18" ht="21" customHeight="1">
      <c r="A71" s="100"/>
      <c r="B71" s="103" t="s">
        <v>465</v>
      </c>
      <c r="C71" s="94"/>
      <c r="D71" s="106">
        <f t="shared" si="20"/>
        <v>193</v>
      </c>
      <c r="E71" s="106">
        <v>116</v>
      </c>
      <c r="F71" s="106">
        <v>18</v>
      </c>
      <c r="G71" s="106">
        <v>24</v>
      </c>
      <c r="H71" s="106">
        <v>27</v>
      </c>
      <c r="I71" s="106">
        <v>8</v>
      </c>
      <c r="J71" s="92"/>
      <c r="K71" s="107"/>
      <c r="L71" s="106"/>
      <c r="R71" s="107"/>
    </row>
    <row r="72" spans="1:18" ht="21" customHeight="1">
      <c r="A72" s="100"/>
      <c r="B72" s="103" t="s">
        <v>466</v>
      </c>
      <c r="D72" s="106">
        <f t="shared" si="20"/>
        <v>4905</v>
      </c>
      <c r="E72" s="106">
        <v>4420</v>
      </c>
      <c r="F72" s="106">
        <v>36</v>
      </c>
      <c r="G72" s="106">
        <v>366</v>
      </c>
      <c r="H72" s="106">
        <v>71</v>
      </c>
      <c r="I72" s="106">
        <v>12</v>
      </c>
      <c r="J72" s="92"/>
      <c r="K72" s="107"/>
      <c r="L72" s="106"/>
      <c r="R72" s="107"/>
    </row>
    <row r="73" spans="1:18" ht="21" customHeight="1">
      <c r="A73" s="100"/>
      <c r="B73" s="103" t="s">
        <v>467</v>
      </c>
      <c r="D73" s="106">
        <f t="shared" si="20"/>
        <v>1195</v>
      </c>
      <c r="E73" s="106">
        <v>798</v>
      </c>
      <c r="F73" s="106">
        <v>92</v>
      </c>
      <c r="G73" s="106">
        <v>88</v>
      </c>
      <c r="H73" s="106">
        <v>40</v>
      </c>
      <c r="I73" s="106">
        <v>177</v>
      </c>
      <c r="J73" s="92"/>
      <c r="K73" s="107"/>
      <c r="L73" s="106"/>
      <c r="R73" s="107"/>
    </row>
    <row r="74" spans="1:18" ht="21" customHeight="1">
      <c r="A74" s="100"/>
      <c r="B74" s="103" t="s">
        <v>468</v>
      </c>
      <c r="D74" s="106">
        <f t="shared" si="20"/>
        <v>1159</v>
      </c>
      <c r="E74" s="106">
        <v>598</v>
      </c>
      <c r="F74" s="106">
        <v>313</v>
      </c>
      <c r="G74" s="106">
        <v>108</v>
      </c>
      <c r="H74" s="106">
        <v>108</v>
      </c>
      <c r="I74" s="106">
        <v>32</v>
      </c>
      <c r="J74" s="92"/>
      <c r="K74" s="107"/>
      <c r="L74" s="106"/>
      <c r="R74" s="107"/>
    </row>
    <row r="75" spans="1:18" ht="21" customHeight="1">
      <c r="A75" s="100"/>
      <c r="B75" s="103" t="s">
        <v>469</v>
      </c>
      <c r="D75" s="106">
        <f t="shared" si="20"/>
        <v>135</v>
      </c>
      <c r="E75" s="106">
        <v>4</v>
      </c>
      <c r="F75" s="106">
        <v>11</v>
      </c>
      <c r="G75" s="106">
        <v>36</v>
      </c>
      <c r="H75" s="106">
        <v>15</v>
      </c>
      <c r="I75" s="106">
        <v>69</v>
      </c>
      <c r="J75" s="92"/>
      <c r="K75" s="107"/>
      <c r="L75" s="106"/>
      <c r="R75" s="107"/>
    </row>
    <row r="76" spans="1:18" ht="21" customHeight="1">
      <c r="A76" s="105"/>
      <c r="B76" s="103" t="s">
        <v>470</v>
      </c>
      <c r="C76" s="94"/>
      <c r="D76" s="106">
        <f t="shared" si="20"/>
        <v>0</v>
      </c>
      <c r="E76" s="106">
        <v>0</v>
      </c>
      <c r="F76" s="106">
        <v>0</v>
      </c>
      <c r="G76" s="106">
        <v>0</v>
      </c>
      <c r="H76" s="106">
        <v>0</v>
      </c>
      <c r="I76" s="106">
        <v>0</v>
      </c>
      <c r="J76" s="92"/>
      <c r="K76" s="107"/>
      <c r="L76" s="106"/>
      <c r="R76" s="107"/>
    </row>
    <row r="77" spans="1:18" ht="21" customHeight="1">
      <c r="A77" s="100"/>
      <c r="B77" s="101" t="s">
        <v>471</v>
      </c>
      <c r="C77" s="94"/>
      <c r="D77" s="149">
        <f t="shared" ref="D77" si="21">SUM(D78)</f>
        <v>551</v>
      </c>
      <c r="E77" s="149">
        <f t="shared" ref="E77:I77" si="22">SUM(E78)</f>
        <v>99</v>
      </c>
      <c r="F77" s="149">
        <f t="shared" si="22"/>
        <v>-55</v>
      </c>
      <c r="G77" s="149">
        <f t="shared" si="22"/>
        <v>376</v>
      </c>
      <c r="H77" s="149">
        <f t="shared" si="22"/>
        <v>90</v>
      </c>
      <c r="I77" s="149">
        <f t="shared" si="22"/>
        <v>41</v>
      </c>
      <c r="J77" s="92"/>
      <c r="K77" s="107"/>
      <c r="L77" s="149"/>
      <c r="R77" s="107"/>
    </row>
    <row r="78" spans="1:18" ht="21" customHeight="1">
      <c r="A78" s="100"/>
      <c r="B78" s="103" t="s">
        <v>472</v>
      </c>
      <c r="D78" s="106">
        <f>SUM(E78:I78)</f>
        <v>551</v>
      </c>
      <c r="E78" s="106">
        <v>99</v>
      </c>
      <c r="F78" s="106">
        <v>-55</v>
      </c>
      <c r="G78" s="106">
        <v>376</v>
      </c>
      <c r="H78" s="106">
        <v>90</v>
      </c>
      <c r="I78" s="106">
        <v>41</v>
      </c>
      <c r="J78" s="92"/>
      <c r="K78" s="107"/>
      <c r="L78" s="106"/>
      <c r="R78" s="107"/>
    </row>
    <row r="79" spans="1:18" ht="21" customHeight="1">
      <c r="A79" s="100"/>
      <c r="B79" s="101">
        <v>47</v>
      </c>
      <c r="D79" s="149">
        <f>D80+D83+D91+D93+D97+D103+D109+D119+D123</f>
        <v>69204</v>
      </c>
      <c r="E79" s="149">
        <f t="shared" ref="E79:I79" si="23">E80+E83+E91+E93+E97+E103+E109+E119+E123</f>
        <v>34932</v>
      </c>
      <c r="F79" s="149">
        <f t="shared" si="23"/>
        <v>2543</v>
      </c>
      <c r="G79" s="149">
        <f t="shared" si="23"/>
        <v>14460</v>
      </c>
      <c r="H79" s="149">
        <f t="shared" si="23"/>
        <v>3955</v>
      </c>
      <c r="I79" s="149">
        <f t="shared" si="23"/>
        <v>13314</v>
      </c>
      <c r="J79" s="92"/>
      <c r="K79" s="107"/>
      <c r="L79" s="149"/>
      <c r="R79" s="107"/>
    </row>
    <row r="80" spans="1:18" ht="21" customHeight="1">
      <c r="A80" s="100"/>
      <c r="B80" s="101" t="s">
        <v>473</v>
      </c>
      <c r="D80" s="149">
        <f>D81+D82</f>
        <v>31933</v>
      </c>
      <c r="E80" s="149">
        <f t="shared" ref="E80:I80" si="24">E81+E82</f>
        <v>16568</v>
      </c>
      <c r="F80" s="149">
        <f t="shared" si="24"/>
        <v>1852</v>
      </c>
      <c r="G80" s="149">
        <f t="shared" si="24"/>
        <v>5854</v>
      </c>
      <c r="H80" s="149">
        <f t="shared" si="24"/>
        <v>863</v>
      </c>
      <c r="I80" s="149">
        <f t="shared" si="24"/>
        <v>6796</v>
      </c>
      <c r="J80" s="92"/>
      <c r="K80" s="107"/>
      <c r="L80" s="149"/>
      <c r="R80" s="107"/>
    </row>
    <row r="81" spans="1:18" ht="21" customHeight="1">
      <c r="A81" s="100"/>
      <c r="B81" s="103" t="s">
        <v>474</v>
      </c>
      <c r="D81" s="106">
        <f>SUM(E81:I81)</f>
        <v>30834</v>
      </c>
      <c r="E81" s="106">
        <v>16547</v>
      </c>
      <c r="F81" s="106">
        <v>1781</v>
      </c>
      <c r="G81" s="106">
        <v>4853</v>
      </c>
      <c r="H81" s="106">
        <v>862</v>
      </c>
      <c r="I81" s="106">
        <v>6791</v>
      </c>
      <c r="J81" s="92"/>
      <c r="K81" s="107"/>
      <c r="L81" s="106"/>
      <c r="R81" s="107"/>
    </row>
    <row r="82" spans="1:18" ht="21" customHeight="1">
      <c r="A82" s="100"/>
      <c r="B82" s="103" t="s">
        <v>475</v>
      </c>
      <c r="C82" s="94"/>
      <c r="D82" s="106">
        <f>SUM(E82:I82)</f>
        <v>1099</v>
      </c>
      <c r="E82" s="106">
        <v>21</v>
      </c>
      <c r="F82" s="106">
        <v>71</v>
      </c>
      <c r="G82" s="106">
        <v>1001</v>
      </c>
      <c r="H82" s="106">
        <v>1</v>
      </c>
      <c r="I82" s="106">
        <v>5</v>
      </c>
      <c r="J82" s="92"/>
      <c r="K82" s="107"/>
      <c r="L82" s="106"/>
      <c r="R82" s="107"/>
    </row>
    <row r="83" spans="1:18" ht="21" customHeight="1">
      <c r="A83" s="100"/>
      <c r="B83" s="101" t="s">
        <v>476</v>
      </c>
      <c r="C83" s="94"/>
      <c r="D83" s="149">
        <f t="shared" ref="D83" si="25">D84+D85+D86+D87+D88+D89+D90</f>
        <v>4881</v>
      </c>
      <c r="E83" s="149">
        <f t="shared" ref="E83:I83" si="26">E84+E85+E86+E87+E88+E89+E90</f>
        <v>878</v>
      </c>
      <c r="F83" s="149">
        <f t="shared" si="26"/>
        <v>542</v>
      </c>
      <c r="G83" s="149">
        <f t="shared" si="26"/>
        <v>603</v>
      </c>
      <c r="H83" s="149">
        <f t="shared" si="26"/>
        <v>249</v>
      </c>
      <c r="I83" s="149">
        <f t="shared" si="26"/>
        <v>2609</v>
      </c>
      <c r="J83" s="92"/>
      <c r="K83" s="107"/>
      <c r="L83" s="149"/>
      <c r="R83" s="107"/>
    </row>
    <row r="84" spans="1:18" ht="21" customHeight="1">
      <c r="A84" s="100"/>
      <c r="B84" s="103" t="s">
        <v>477</v>
      </c>
      <c r="D84" s="106">
        <f t="shared" ref="D84:D90" si="27">SUM(E84:I84)</f>
        <v>419</v>
      </c>
      <c r="E84" s="106">
        <v>43</v>
      </c>
      <c r="F84" s="106">
        <v>121</v>
      </c>
      <c r="G84" s="106">
        <v>106</v>
      </c>
      <c r="H84" s="106">
        <v>35</v>
      </c>
      <c r="I84" s="106">
        <v>114</v>
      </c>
      <c r="J84" s="92"/>
      <c r="K84" s="107"/>
      <c r="L84" s="106"/>
      <c r="R84" s="107"/>
    </row>
    <row r="85" spans="1:18" ht="21" customHeight="1">
      <c r="A85" s="100"/>
      <c r="B85" s="103" t="s">
        <v>478</v>
      </c>
      <c r="D85" s="106">
        <f t="shared" si="27"/>
        <v>2914</v>
      </c>
      <c r="E85" s="106">
        <v>770</v>
      </c>
      <c r="F85" s="106">
        <v>57</v>
      </c>
      <c r="G85" s="106">
        <v>113</v>
      </c>
      <c r="H85" s="106">
        <v>184</v>
      </c>
      <c r="I85" s="106">
        <v>1790</v>
      </c>
      <c r="J85" s="92"/>
      <c r="K85" s="107"/>
      <c r="L85" s="106"/>
      <c r="R85" s="107"/>
    </row>
    <row r="86" spans="1:18" ht="21" customHeight="1">
      <c r="A86" s="100"/>
      <c r="B86" s="103" t="s">
        <v>479</v>
      </c>
      <c r="C86" s="94"/>
      <c r="D86" s="106">
        <f t="shared" si="27"/>
        <v>983</v>
      </c>
      <c r="E86" s="106">
        <v>26</v>
      </c>
      <c r="F86" s="106">
        <v>279</v>
      </c>
      <c r="G86" s="106">
        <v>60</v>
      </c>
      <c r="H86" s="106">
        <v>11</v>
      </c>
      <c r="I86" s="106">
        <v>607</v>
      </c>
      <c r="J86" s="92"/>
      <c r="K86" s="107"/>
      <c r="L86" s="106"/>
      <c r="R86" s="107"/>
    </row>
    <row r="87" spans="1:18" ht="21" customHeight="1">
      <c r="A87" s="100"/>
      <c r="B87" s="103" t="s">
        <v>480</v>
      </c>
      <c r="D87" s="106">
        <f t="shared" si="27"/>
        <v>272</v>
      </c>
      <c r="E87" s="106">
        <v>26</v>
      </c>
      <c r="F87" s="106">
        <v>6</v>
      </c>
      <c r="G87" s="106">
        <v>174</v>
      </c>
      <c r="H87" s="106">
        <v>13</v>
      </c>
      <c r="I87" s="106">
        <v>53</v>
      </c>
      <c r="J87" s="92"/>
      <c r="K87" s="107"/>
      <c r="L87" s="106"/>
      <c r="R87" s="107"/>
    </row>
    <row r="88" spans="1:18" ht="21" customHeight="1">
      <c r="A88" s="100"/>
      <c r="B88" s="103" t="s">
        <v>481</v>
      </c>
      <c r="D88" s="106">
        <f t="shared" si="27"/>
        <v>132</v>
      </c>
      <c r="E88" s="106">
        <v>0</v>
      </c>
      <c r="F88" s="106">
        <v>71</v>
      </c>
      <c r="G88" s="106">
        <v>25</v>
      </c>
      <c r="H88" s="106">
        <v>0</v>
      </c>
      <c r="I88" s="106">
        <v>36</v>
      </c>
      <c r="J88" s="92"/>
      <c r="K88" s="107"/>
      <c r="L88" s="106"/>
      <c r="R88" s="107"/>
    </row>
    <row r="89" spans="1:18" ht="21" customHeight="1">
      <c r="A89" s="100"/>
      <c r="B89" s="103" t="s">
        <v>482</v>
      </c>
      <c r="D89" s="106">
        <f t="shared" si="27"/>
        <v>1</v>
      </c>
      <c r="E89" s="106">
        <v>0</v>
      </c>
      <c r="F89" s="106">
        <v>0</v>
      </c>
      <c r="G89" s="106">
        <v>0</v>
      </c>
      <c r="H89" s="106">
        <v>0</v>
      </c>
      <c r="I89" s="106">
        <v>1</v>
      </c>
      <c r="J89" s="92"/>
      <c r="K89" s="107"/>
      <c r="L89" s="106"/>
      <c r="R89" s="107"/>
    </row>
    <row r="90" spans="1:18" ht="21" customHeight="1">
      <c r="A90" s="100"/>
      <c r="B90" s="103" t="s">
        <v>483</v>
      </c>
      <c r="C90" s="94"/>
      <c r="D90" s="106">
        <f t="shared" si="27"/>
        <v>160</v>
      </c>
      <c r="E90" s="106">
        <v>13</v>
      </c>
      <c r="F90" s="106">
        <v>8</v>
      </c>
      <c r="G90" s="106">
        <v>125</v>
      </c>
      <c r="H90" s="106">
        <v>6</v>
      </c>
      <c r="I90" s="106">
        <v>8</v>
      </c>
      <c r="J90" s="92"/>
      <c r="K90" s="107"/>
      <c r="L90" s="106"/>
      <c r="R90" s="107"/>
    </row>
    <row r="91" spans="1:18" ht="21" customHeight="1">
      <c r="A91" s="100"/>
      <c r="B91" s="101" t="s">
        <v>484</v>
      </c>
      <c r="D91" s="149">
        <f t="shared" ref="D91" si="28">D92</f>
        <v>455</v>
      </c>
      <c r="E91" s="149">
        <f t="shared" ref="E91:I91" si="29">E92</f>
        <v>586</v>
      </c>
      <c r="F91" s="149">
        <f t="shared" si="29"/>
        <v>20</v>
      </c>
      <c r="G91" s="149">
        <f t="shared" si="29"/>
        <v>-40</v>
      </c>
      <c r="H91" s="149">
        <f t="shared" si="29"/>
        <v>28</v>
      </c>
      <c r="I91" s="149">
        <f t="shared" si="29"/>
        <v>-139</v>
      </c>
      <c r="J91" s="92"/>
      <c r="K91" s="107"/>
      <c r="L91" s="149"/>
      <c r="R91" s="107"/>
    </row>
    <row r="92" spans="1:18" ht="21" customHeight="1">
      <c r="A92" s="100"/>
      <c r="B92" s="103" t="s">
        <v>485</v>
      </c>
      <c r="D92" s="106">
        <f>SUM(E92:I92)</f>
        <v>455</v>
      </c>
      <c r="E92" s="106">
        <v>586</v>
      </c>
      <c r="F92" s="106">
        <v>20</v>
      </c>
      <c r="G92" s="106">
        <v>-40</v>
      </c>
      <c r="H92" s="106">
        <v>28</v>
      </c>
      <c r="I92" s="106">
        <v>-139</v>
      </c>
      <c r="J92" s="92"/>
      <c r="K92" s="107"/>
      <c r="L92" s="106"/>
      <c r="R92" s="107"/>
    </row>
    <row r="93" spans="1:18" ht="21" customHeight="1">
      <c r="A93" s="100"/>
      <c r="B93" s="101" t="s">
        <v>486</v>
      </c>
      <c r="C93" s="149">
        <f t="shared" ref="C93:I93" si="30">C94+C95+C96</f>
        <v>0</v>
      </c>
      <c r="D93" s="149">
        <f t="shared" si="30"/>
        <v>2175</v>
      </c>
      <c r="E93" s="149">
        <f t="shared" si="30"/>
        <v>252</v>
      </c>
      <c r="F93" s="149">
        <f t="shared" si="30"/>
        <v>191</v>
      </c>
      <c r="G93" s="149">
        <f t="shared" si="30"/>
        <v>621</v>
      </c>
      <c r="H93" s="149">
        <f t="shared" si="30"/>
        <v>160</v>
      </c>
      <c r="I93" s="149">
        <f t="shared" si="30"/>
        <v>951</v>
      </c>
      <c r="J93" s="92"/>
      <c r="K93" s="107"/>
      <c r="L93" s="149"/>
      <c r="R93" s="107"/>
    </row>
    <row r="94" spans="1:18" ht="21" customHeight="1">
      <c r="A94" s="100"/>
      <c r="B94" s="103" t="s">
        <v>487</v>
      </c>
      <c r="C94" s="94"/>
      <c r="D94" s="106">
        <f>SUM(E94:I94)</f>
        <v>485</v>
      </c>
      <c r="E94" s="106">
        <v>75</v>
      </c>
      <c r="F94" s="106">
        <v>-434</v>
      </c>
      <c r="G94" s="106">
        <v>122</v>
      </c>
      <c r="H94" s="106">
        <v>86</v>
      </c>
      <c r="I94" s="106">
        <v>636</v>
      </c>
      <c r="J94" s="92"/>
      <c r="K94" s="107"/>
      <c r="L94" s="106"/>
      <c r="R94" s="107"/>
    </row>
    <row r="95" spans="1:18" ht="21" customHeight="1">
      <c r="A95" s="100"/>
      <c r="B95" s="103" t="s">
        <v>488</v>
      </c>
      <c r="D95" s="106">
        <f>SUM(E95:I95)</f>
        <v>399</v>
      </c>
      <c r="E95" s="106">
        <v>0</v>
      </c>
      <c r="F95" s="106">
        <v>30</v>
      </c>
      <c r="G95" s="106">
        <v>296</v>
      </c>
      <c r="H95" s="106">
        <v>62</v>
      </c>
      <c r="I95" s="106">
        <v>11</v>
      </c>
      <c r="J95" s="92"/>
      <c r="K95" s="107"/>
      <c r="L95" s="106"/>
      <c r="R95" s="107"/>
    </row>
    <row r="96" spans="1:18" ht="21" customHeight="1">
      <c r="A96" s="100"/>
      <c r="B96" s="103" t="s">
        <v>489</v>
      </c>
      <c r="D96" s="106">
        <f>SUM(E96:I96)</f>
        <v>1291</v>
      </c>
      <c r="E96" s="106">
        <v>177</v>
      </c>
      <c r="F96" s="106">
        <v>595</v>
      </c>
      <c r="G96" s="106">
        <v>203</v>
      </c>
      <c r="H96" s="106">
        <v>12</v>
      </c>
      <c r="I96" s="106">
        <v>304</v>
      </c>
      <c r="J96" s="92"/>
      <c r="K96" s="107"/>
      <c r="L96" s="106"/>
      <c r="R96" s="107"/>
    </row>
    <row r="97" spans="1:18" ht="21" customHeight="1">
      <c r="A97" s="100"/>
      <c r="B97" s="101" t="s">
        <v>490</v>
      </c>
      <c r="D97" s="149">
        <f t="shared" ref="D97" si="31">D98+D99+D100+D101+D102</f>
        <v>2379</v>
      </c>
      <c r="E97" s="149">
        <f t="shared" ref="E97:I97" si="32">E98+E99+E100+E101+E102</f>
        <v>1458</v>
      </c>
      <c r="F97" s="149">
        <f t="shared" si="32"/>
        <v>-1224</v>
      </c>
      <c r="G97" s="149">
        <f t="shared" si="32"/>
        <v>165</v>
      </c>
      <c r="H97" s="149">
        <f t="shared" si="32"/>
        <v>912</v>
      </c>
      <c r="I97" s="149">
        <f t="shared" si="32"/>
        <v>1068</v>
      </c>
      <c r="J97" s="92"/>
      <c r="K97" s="107"/>
      <c r="L97" s="149"/>
      <c r="R97" s="107"/>
    </row>
    <row r="98" spans="1:18" ht="21" customHeight="1">
      <c r="A98" s="100"/>
      <c r="B98" s="103" t="s">
        <v>491</v>
      </c>
      <c r="C98" s="94"/>
      <c r="D98" s="106">
        <f>SUM(E98:I98)</f>
        <v>47</v>
      </c>
      <c r="E98" s="106">
        <v>0</v>
      </c>
      <c r="F98" s="106">
        <v>-17</v>
      </c>
      <c r="G98" s="106">
        <v>51</v>
      </c>
      <c r="H98" s="106">
        <v>1</v>
      </c>
      <c r="I98" s="106">
        <v>12</v>
      </c>
      <c r="J98" s="92"/>
      <c r="K98" s="107"/>
      <c r="L98" s="106"/>
      <c r="R98" s="107"/>
    </row>
    <row r="99" spans="1:18" ht="21" customHeight="1">
      <c r="A99" s="100"/>
      <c r="B99" s="103" t="s">
        <v>492</v>
      </c>
      <c r="D99" s="106">
        <f>SUM(E99:I99)</f>
        <v>443</v>
      </c>
      <c r="E99" s="106">
        <v>877</v>
      </c>
      <c r="F99" s="106">
        <v>-1323</v>
      </c>
      <c r="G99" s="106">
        <v>279</v>
      </c>
      <c r="H99" s="106">
        <v>82</v>
      </c>
      <c r="I99" s="106">
        <v>528</v>
      </c>
      <c r="J99" s="92"/>
      <c r="K99" s="107"/>
      <c r="L99" s="106"/>
      <c r="R99" s="107"/>
    </row>
    <row r="100" spans="1:18" ht="21" customHeight="1">
      <c r="A100" s="100"/>
      <c r="B100" s="103" t="s">
        <v>493</v>
      </c>
      <c r="D100" s="106">
        <f>SUM(E100:I100)</f>
        <v>-613</v>
      </c>
      <c r="E100" s="106">
        <v>-786</v>
      </c>
      <c r="F100" s="106">
        <v>63</v>
      </c>
      <c r="G100" s="106">
        <v>4</v>
      </c>
      <c r="H100" s="106">
        <v>8</v>
      </c>
      <c r="I100" s="106">
        <v>98</v>
      </c>
      <c r="J100" s="92"/>
      <c r="K100" s="107"/>
      <c r="L100" s="106"/>
      <c r="R100" s="107"/>
    </row>
    <row r="101" spans="1:18" ht="21" customHeight="1">
      <c r="A101" s="100"/>
      <c r="B101" s="103" t="s">
        <v>494</v>
      </c>
      <c r="D101" s="106">
        <f>SUM(E101:I101)</f>
        <v>292</v>
      </c>
      <c r="E101" s="106">
        <v>230</v>
      </c>
      <c r="F101" s="106">
        <v>36</v>
      </c>
      <c r="G101" s="106">
        <v>-620</v>
      </c>
      <c r="H101" s="106">
        <v>645</v>
      </c>
      <c r="I101" s="106">
        <v>1</v>
      </c>
      <c r="J101" s="92"/>
      <c r="K101" s="107"/>
      <c r="L101" s="106"/>
      <c r="R101" s="107"/>
    </row>
    <row r="102" spans="1:18" ht="21" customHeight="1">
      <c r="A102" s="100"/>
      <c r="B102" s="103" t="s">
        <v>495</v>
      </c>
      <c r="D102" s="106">
        <f>SUM(E102:I102)</f>
        <v>2210</v>
      </c>
      <c r="E102" s="106">
        <v>1137</v>
      </c>
      <c r="F102" s="106">
        <v>17</v>
      </c>
      <c r="G102" s="106">
        <v>451</v>
      </c>
      <c r="H102" s="106">
        <v>176</v>
      </c>
      <c r="I102" s="106">
        <v>429</v>
      </c>
      <c r="J102" s="92"/>
      <c r="K102" s="107"/>
      <c r="L102" s="106"/>
      <c r="R102" s="107"/>
    </row>
    <row r="103" spans="1:18" ht="21" customHeight="1">
      <c r="A103" s="100"/>
      <c r="B103" s="101" t="s">
        <v>496</v>
      </c>
      <c r="C103" s="94"/>
      <c r="D103" s="149">
        <f t="shared" ref="D103" si="33">D104+D105+D106+D107+D108</f>
        <v>6563</v>
      </c>
      <c r="E103" s="149">
        <f t="shared" ref="E103:I103" si="34">E104+E105+E106+E107+E108</f>
        <v>5550</v>
      </c>
      <c r="F103" s="149">
        <f t="shared" si="34"/>
        <v>106</v>
      </c>
      <c r="G103" s="149">
        <f t="shared" si="34"/>
        <v>558</v>
      </c>
      <c r="H103" s="149">
        <f t="shared" si="34"/>
        <v>74</v>
      </c>
      <c r="I103" s="149">
        <f t="shared" si="34"/>
        <v>275</v>
      </c>
      <c r="J103" s="92"/>
      <c r="K103" s="107"/>
      <c r="L103" s="149"/>
      <c r="R103" s="107"/>
    </row>
    <row r="104" spans="1:18" ht="21" customHeight="1">
      <c r="A104" s="100"/>
      <c r="B104" s="103" t="s">
        <v>497</v>
      </c>
      <c r="D104" s="106">
        <f>SUM(E104:I104)</f>
        <v>3</v>
      </c>
      <c r="E104" s="106">
        <v>0</v>
      </c>
      <c r="F104" s="106">
        <v>-11</v>
      </c>
      <c r="G104" s="106">
        <v>13</v>
      </c>
      <c r="H104" s="106">
        <v>1</v>
      </c>
      <c r="I104" s="106">
        <v>0</v>
      </c>
      <c r="J104" s="92"/>
      <c r="K104" s="107"/>
      <c r="L104" s="106"/>
      <c r="R104" s="107"/>
    </row>
    <row r="105" spans="1:18" ht="21" customHeight="1">
      <c r="A105" s="100"/>
      <c r="B105" s="103" t="s">
        <v>498</v>
      </c>
      <c r="C105" s="94"/>
      <c r="D105" s="106">
        <f>SUM(E105:I105)</f>
        <v>286</v>
      </c>
      <c r="E105" s="106">
        <v>0</v>
      </c>
      <c r="F105" s="106">
        <v>70</v>
      </c>
      <c r="G105" s="106">
        <v>51</v>
      </c>
      <c r="H105" s="106">
        <v>26</v>
      </c>
      <c r="I105" s="106">
        <v>139</v>
      </c>
      <c r="J105" s="92"/>
      <c r="K105" s="107"/>
      <c r="L105" s="106"/>
      <c r="R105" s="107"/>
    </row>
    <row r="106" spans="1:18" ht="21" customHeight="1">
      <c r="A106" s="100"/>
      <c r="B106" s="103" t="s">
        <v>499</v>
      </c>
      <c r="C106" s="94"/>
      <c r="D106" s="106">
        <f>SUM(E106:I106)</f>
        <v>0</v>
      </c>
      <c r="E106" s="106">
        <v>0</v>
      </c>
      <c r="F106" s="106">
        <v>0</v>
      </c>
      <c r="G106" s="106">
        <v>0</v>
      </c>
      <c r="H106" s="106">
        <v>0</v>
      </c>
      <c r="I106" s="106">
        <v>0</v>
      </c>
      <c r="J106" s="92"/>
      <c r="K106" s="107"/>
      <c r="L106" s="106"/>
      <c r="R106" s="107"/>
    </row>
    <row r="107" spans="1:18" ht="21" customHeight="1">
      <c r="A107" s="100"/>
      <c r="B107" s="103" t="s">
        <v>500</v>
      </c>
      <c r="D107" s="106">
        <f>SUM(E107:I107)</f>
        <v>1519</v>
      </c>
      <c r="E107" s="106">
        <v>1134</v>
      </c>
      <c r="F107" s="106">
        <v>41</v>
      </c>
      <c r="G107" s="106">
        <v>181</v>
      </c>
      <c r="H107" s="106">
        <v>33</v>
      </c>
      <c r="I107" s="106">
        <v>130</v>
      </c>
      <c r="J107" s="92"/>
      <c r="K107" s="107"/>
      <c r="L107" s="106"/>
      <c r="R107" s="107"/>
    </row>
    <row r="108" spans="1:18" ht="21" customHeight="1">
      <c r="A108" s="100"/>
      <c r="B108" s="103" t="s">
        <v>501</v>
      </c>
      <c r="D108" s="106">
        <f>SUM(E108:I108)</f>
        <v>4755</v>
      </c>
      <c r="E108" s="106">
        <v>4416</v>
      </c>
      <c r="F108" s="106">
        <v>6</v>
      </c>
      <c r="G108" s="106">
        <v>313</v>
      </c>
      <c r="H108" s="106">
        <v>14</v>
      </c>
      <c r="I108" s="106">
        <v>6</v>
      </c>
      <c r="J108" s="92"/>
      <c r="K108" s="107"/>
      <c r="L108" s="106"/>
      <c r="R108" s="107"/>
    </row>
    <row r="109" spans="1:18" ht="21" customHeight="1">
      <c r="A109" s="100"/>
      <c r="B109" s="101" t="s">
        <v>502</v>
      </c>
      <c r="D109" s="149">
        <f t="shared" ref="D109" si="35">D110+D111+D112+D113+D114+D115+D116+D117+D118</f>
        <v>20457</v>
      </c>
      <c r="E109" s="149">
        <f t="shared" ref="E109:I109" si="36">E110+E111+E112+E113+E114+E115+E116+E117+E118</f>
        <v>9615</v>
      </c>
      <c r="F109" s="149">
        <f t="shared" si="36"/>
        <v>910</v>
      </c>
      <c r="G109" s="149">
        <f t="shared" si="36"/>
        <v>6649</v>
      </c>
      <c r="H109" s="149">
        <f t="shared" si="36"/>
        <v>1533</v>
      </c>
      <c r="I109" s="149">
        <f t="shared" si="36"/>
        <v>1750</v>
      </c>
      <c r="J109" s="92"/>
      <c r="K109" s="107"/>
      <c r="L109" s="149"/>
      <c r="R109" s="107"/>
    </row>
    <row r="110" spans="1:18" ht="21" customHeight="1">
      <c r="A110" s="100"/>
      <c r="B110" s="103" t="s">
        <v>503</v>
      </c>
      <c r="D110" s="106">
        <f t="shared" ref="D110:D118" si="37">SUM(E110:I110)</f>
        <v>12731</v>
      </c>
      <c r="E110" s="106">
        <v>7130</v>
      </c>
      <c r="F110" s="106">
        <v>273</v>
      </c>
      <c r="G110" s="106">
        <v>4566</v>
      </c>
      <c r="H110" s="106">
        <v>349</v>
      </c>
      <c r="I110" s="106">
        <v>413</v>
      </c>
      <c r="J110" s="92"/>
      <c r="K110" s="107"/>
      <c r="L110" s="106"/>
      <c r="R110" s="107"/>
    </row>
    <row r="111" spans="1:18" ht="21" customHeight="1">
      <c r="A111" s="100"/>
      <c r="B111" s="103" t="s">
        <v>504</v>
      </c>
      <c r="D111" s="106">
        <f t="shared" si="37"/>
        <v>1205</v>
      </c>
      <c r="E111" s="106">
        <v>716</v>
      </c>
      <c r="F111" s="106">
        <v>51</v>
      </c>
      <c r="G111" s="106">
        <v>348</v>
      </c>
      <c r="H111" s="106">
        <v>42</v>
      </c>
      <c r="I111" s="106">
        <v>48</v>
      </c>
      <c r="J111" s="92"/>
      <c r="K111" s="107"/>
      <c r="L111" s="106"/>
      <c r="R111" s="107"/>
    </row>
    <row r="112" spans="1:18" ht="21" customHeight="1">
      <c r="A112" s="100"/>
      <c r="B112" s="103" t="s">
        <v>505</v>
      </c>
      <c r="D112" s="106">
        <f t="shared" si="37"/>
        <v>1106</v>
      </c>
      <c r="E112" s="106">
        <v>7</v>
      </c>
      <c r="F112" s="106">
        <v>33</v>
      </c>
      <c r="G112" s="106">
        <v>483</v>
      </c>
      <c r="H112" s="106">
        <v>186</v>
      </c>
      <c r="I112" s="106">
        <v>397</v>
      </c>
      <c r="J112" s="92"/>
      <c r="K112" s="107"/>
      <c r="L112" s="106"/>
      <c r="R112" s="107"/>
    </row>
    <row r="113" spans="1:18" ht="21" customHeight="1">
      <c r="A113" s="100"/>
      <c r="B113" s="103" t="s">
        <v>506</v>
      </c>
      <c r="D113" s="106">
        <f t="shared" si="37"/>
        <v>276</v>
      </c>
      <c r="E113" s="106">
        <v>72</v>
      </c>
      <c r="F113" s="106">
        <v>20</v>
      </c>
      <c r="G113" s="106">
        <v>48</v>
      </c>
      <c r="H113" s="106">
        <v>11</v>
      </c>
      <c r="I113" s="106">
        <v>125</v>
      </c>
      <c r="J113" s="92"/>
      <c r="K113" s="107"/>
      <c r="L113" s="106"/>
      <c r="R113" s="107"/>
    </row>
    <row r="114" spans="1:18" ht="21" customHeight="1">
      <c r="A114" s="100"/>
      <c r="B114" s="103" t="s">
        <v>507</v>
      </c>
      <c r="D114" s="106">
        <f t="shared" si="37"/>
        <v>1855</v>
      </c>
      <c r="E114" s="106">
        <v>871</v>
      </c>
      <c r="F114" s="106">
        <v>61</v>
      </c>
      <c r="G114" s="106">
        <v>541</v>
      </c>
      <c r="H114" s="106">
        <v>242</v>
      </c>
      <c r="I114" s="106">
        <v>140</v>
      </c>
      <c r="J114" s="92"/>
      <c r="K114" s="107"/>
      <c r="L114" s="106"/>
      <c r="R114" s="107"/>
    </row>
    <row r="115" spans="1:18" ht="21" customHeight="1">
      <c r="A115" s="100"/>
      <c r="B115" s="103" t="s">
        <v>508</v>
      </c>
      <c r="D115" s="106">
        <f t="shared" si="37"/>
        <v>703</v>
      </c>
      <c r="E115" s="106">
        <v>138</v>
      </c>
      <c r="F115" s="106">
        <v>146</v>
      </c>
      <c r="G115" s="106">
        <v>121</v>
      </c>
      <c r="H115" s="106">
        <v>79</v>
      </c>
      <c r="I115" s="106">
        <v>219</v>
      </c>
      <c r="J115" s="92"/>
      <c r="K115" s="107"/>
      <c r="L115" s="106"/>
      <c r="M115" s="107"/>
      <c r="N115" s="107"/>
      <c r="O115" s="107"/>
      <c r="P115" s="107"/>
      <c r="Q115" s="107"/>
      <c r="R115" s="107"/>
    </row>
    <row r="116" spans="1:18" ht="21" customHeight="1">
      <c r="A116" s="100"/>
      <c r="B116" s="103" t="s">
        <v>509</v>
      </c>
      <c r="D116" s="106">
        <f t="shared" si="37"/>
        <v>548</v>
      </c>
      <c r="E116" s="106">
        <v>11</v>
      </c>
      <c r="F116" s="106">
        <v>24</v>
      </c>
      <c r="G116" s="106">
        <v>100</v>
      </c>
      <c r="H116" s="106">
        <v>177</v>
      </c>
      <c r="I116" s="106">
        <v>236</v>
      </c>
      <c r="J116" s="92"/>
      <c r="K116" s="107"/>
      <c r="L116" s="106"/>
      <c r="R116" s="107"/>
    </row>
    <row r="117" spans="1:18" ht="21" customHeight="1">
      <c r="A117" s="100"/>
      <c r="B117" s="103" t="s">
        <v>510</v>
      </c>
      <c r="D117" s="106">
        <f t="shared" si="37"/>
        <v>2032</v>
      </c>
      <c r="E117" s="106">
        <v>670</v>
      </c>
      <c r="F117" s="106">
        <v>302</v>
      </c>
      <c r="G117" s="106">
        <v>442</v>
      </c>
      <c r="H117" s="106">
        <v>447</v>
      </c>
      <c r="I117" s="106">
        <v>171</v>
      </c>
      <c r="J117" s="92"/>
      <c r="K117" s="107"/>
      <c r="L117" s="106"/>
      <c r="R117" s="107"/>
    </row>
    <row r="118" spans="1:18" ht="21" customHeight="1">
      <c r="A118" s="100"/>
      <c r="B118" s="103" t="s">
        <v>511</v>
      </c>
      <c r="C118" s="94"/>
      <c r="D118" s="106">
        <f t="shared" si="37"/>
        <v>1</v>
      </c>
      <c r="E118" s="106">
        <v>0</v>
      </c>
      <c r="F118" s="106">
        <v>0</v>
      </c>
      <c r="G118" s="106">
        <v>0</v>
      </c>
      <c r="H118" s="106">
        <v>0</v>
      </c>
      <c r="I118" s="106">
        <v>1</v>
      </c>
      <c r="J118" s="92"/>
      <c r="K118" s="107"/>
      <c r="L118" s="106"/>
      <c r="R118" s="107"/>
    </row>
    <row r="119" spans="1:18" ht="21" customHeight="1">
      <c r="A119" s="100"/>
      <c r="B119" s="101" t="s">
        <v>512</v>
      </c>
      <c r="D119" s="149">
        <f>SUM(D120:D122)</f>
        <v>1</v>
      </c>
      <c r="E119" s="149">
        <f t="shared" ref="E119:I119" si="38">SUM(E120:E122)</f>
        <v>0</v>
      </c>
      <c r="F119" s="149">
        <f t="shared" si="38"/>
        <v>0</v>
      </c>
      <c r="G119" s="149">
        <f t="shared" si="38"/>
        <v>0</v>
      </c>
      <c r="H119" s="149">
        <f t="shared" si="38"/>
        <v>0</v>
      </c>
      <c r="I119" s="149">
        <f t="shared" si="38"/>
        <v>1</v>
      </c>
      <c r="J119" s="92"/>
      <c r="K119" s="107"/>
      <c r="L119" s="149"/>
      <c r="R119" s="107"/>
    </row>
    <row r="120" spans="1:18" ht="21" customHeight="1">
      <c r="A120" s="100"/>
      <c r="B120" s="103" t="s">
        <v>513</v>
      </c>
      <c r="D120" s="106">
        <f>SUM(E120:I120)</f>
        <v>1</v>
      </c>
      <c r="E120" s="106">
        <v>0</v>
      </c>
      <c r="F120" s="106">
        <v>0</v>
      </c>
      <c r="G120" s="106">
        <v>0</v>
      </c>
      <c r="H120" s="106">
        <v>0</v>
      </c>
      <c r="I120" s="106">
        <v>1</v>
      </c>
      <c r="J120" s="92"/>
      <c r="K120" s="107"/>
      <c r="L120" s="106"/>
      <c r="R120" s="107"/>
    </row>
    <row r="121" spans="1:18" ht="21" customHeight="1">
      <c r="A121" s="100"/>
      <c r="B121" s="103" t="s">
        <v>514</v>
      </c>
      <c r="D121" s="106">
        <f>SUM(E121:I121)</f>
        <v>0</v>
      </c>
      <c r="E121" s="106">
        <v>0</v>
      </c>
      <c r="F121" s="106">
        <v>0</v>
      </c>
      <c r="G121" s="106">
        <v>0</v>
      </c>
      <c r="H121" s="106">
        <v>0</v>
      </c>
      <c r="I121" s="106">
        <v>0</v>
      </c>
      <c r="J121" s="92"/>
      <c r="K121" s="107"/>
      <c r="L121" s="106"/>
      <c r="R121" s="107"/>
    </row>
    <row r="122" spans="1:18" ht="21" customHeight="1">
      <c r="A122" s="100"/>
      <c r="B122" s="103" t="s">
        <v>515</v>
      </c>
      <c r="C122" s="94"/>
      <c r="D122" s="106">
        <f>SUM(E122:I122)</f>
        <v>0</v>
      </c>
      <c r="E122" s="106">
        <v>0</v>
      </c>
      <c r="F122" s="106">
        <v>0</v>
      </c>
      <c r="G122" s="106">
        <v>0</v>
      </c>
      <c r="H122" s="106">
        <v>0</v>
      </c>
      <c r="I122" s="106">
        <v>0</v>
      </c>
      <c r="J122" s="92"/>
      <c r="K122" s="107"/>
      <c r="L122" s="106"/>
      <c r="R122" s="107"/>
    </row>
    <row r="123" spans="1:18" ht="21" customHeight="1">
      <c r="A123" s="100"/>
      <c r="B123" s="101" t="s">
        <v>516</v>
      </c>
      <c r="D123" s="149">
        <f t="shared" ref="D123" si="39">D124+D125</f>
        <v>360</v>
      </c>
      <c r="E123" s="149">
        <f t="shared" ref="E123:I123" si="40">E124+E125</f>
        <v>25</v>
      </c>
      <c r="F123" s="149">
        <f t="shared" si="40"/>
        <v>146</v>
      </c>
      <c r="G123" s="149">
        <f t="shared" si="40"/>
        <v>50</v>
      </c>
      <c r="H123" s="149">
        <f t="shared" si="40"/>
        <v>136</v>
      </c>
      <c r="I123" s="149">
        <f t="shared" si="40"/>
        <v>3</v>
      </c>
      <c r="J123" s="92"/>
      <c r="K123" s="107"/>
      <c r="L123" s="149"/>
      <c r="R123" s="107"/>
    </row>
    <row r="124" spans="1:18" ht="21" customHeight="1">
      <c r="A124" s="100"/>
      <c r="B124" s="103" t="s">
        <v>517</v>
      </c>
      <c r="D124" s="106">
        <f>SUM(E124:I124)</f>
        <v>35</v>
      </c>
      <c r="E124" s="106">
        <v>1</v>
      </c>
      <c r="F124" s="106">
        <v>12</v>
      </c>
      <c r="G124" s="106">
        <v>20</v>
      </c>
      <c r="H124" s="106">
        <v>1</v>
      </c>
      <c r="I124" s="106">
        <v>1</v>
      </c>
      <c r="J124" s="92"/>
      <c r="K124" s="107"/>
      <c r="L124" s="106"/>
      <c r="R124" s="107"/>
    </row>
    <row r="125" spans="1:18" ht="21" customHeight="1">
      <c r="A125" s="100"/>
      <c r="B125" s="103" t="s">
        <v>518</v>
      </c>
      <c r="D125" s="106">
        <f>SUM(E125:I125)</f>
        <v>325</v>
      </c>
      <c r="E125" s="106">
        <v>24</v>
      </c>
      <c r="F125" s="106">
        <v>134</v>
      </c>
      <c r="G125" s="106">
        <v>30</v>
      </c>
      <c r="H125" s="106">
        <v>135</v>
      </c>
      <c r="I125" s="106">
        <v>2</v>
      </c>
      <c r="J125" s="92"/>
      <c r="K125" s="107"/>
      <c r="L125" s="106"/>
      <c r="R125" s="107"/>
    </row>
    <row r="126" spans="1:18" ht="3.75" customHeight="1">
      <c r="A126" s="108"/>
      <c r="B126" s="127"/>
      <c r="C126" s="108"/>
      <c r="D126" s="151"/>
      <c r="E126" s="128"/>
      <c r="F126" s="128"/>
      <c r="G126" s="128"/>
      <c r="H126" s="128"/>
      <c r="I126" s="128"/>
      <c r="J126" s="91"/>
      <c r="K126" s="107"/>
      <c r="L126" s="107"/>
    </row>
    <row r="127" spans="1:18" ht="13.5" customHeight="1" thickBot="1">
      <c r="K127" s="107"/>
      <c r="L127" s="107"/>
    </row>
    <row r="128" spans="1:18" ht="14.25" customHeight="1" thickTop="1">
      <c r="A128" s="172"/>
      <c r="B128" s="172" t="s">
        <v>560</v>
      </c>
      <c r="C128" s="172"/>
      <c r="D128" s="172"/>
      <c r="E128" s="172"/>
      <c r="F128" s="172"/>
      <c r="G128" s="172"/>
      <c r="H128" s="172"/>
      <c r="I128" s="172"/>
      <c r="J128" s="172"/>
      <c r="K128" s="174"/>
      <c r="L128" s="174"/>
      <c r="M128" s="172"/>
      <c r="N128" s="172"/>
      <c r="O128" s="172"/>
    </row>
    <row r="129" spans="2:12" ht="5.25" customHeight="1">
      <c r="B129" s="153"/>
      <c r="J129" s="107"/>
    </row>
    <row r="130" spans="2:12" ht="12" customHeight="1">
      <c r="B130" s="173" t="s">
        <v>561</v>
      </c>
      <c r="J130" s="107"/>
    </row>
    <row r="131" spans="2:12" ht="19.5" customHeight="1">
      <c r="K131" s="107"/>
      <c r="L131" s="107"/>
    </row>
    <row r="132" spans="2:12" ht="19.5" customHeight="1">
      <c r="K132" s="107"/>
      <c r="L132" s="107"/>
    </row>
    <row r="133" spans="2:12" ht="19.5" customHeight="1">
      <c r="D133" s="107"/>
      <c r="E133" s="107"/>
      <c r="F133" s="107"/>
      <c r="G133" s="107"/>
      <c r="H133" s="107"/>
      <c r="I133" s="107"/>
      <c r="K133" s="107"/>
      <c r="L133" s="107"/>
    </row>
    <row r="134" spans="2:12" ht="19.5" customHeight="1">
      <c r="K134" s="107"/>
      <c r="L134" s="107"/>
    </row>
    <row r="135" spans="2:12" ht="19.5" customHeight="1">
      <c r="K135" s="107"/>
      <c r="L135" s="107"/>
    </row>
    <row r="136" spans="2:12" ht="19.5" customHeight="1">
      <c r="K136" s="107"/>
      <c r="L136" s="107"/>
    </row>
    <row r="137" spans="2:12" ht="19.5" customHeight="1">
      <c r="K137" s="107"/>
      <c r="L137" s="107"/>
    </row>
    <row r="138" spans="2:12" ht="19.5" customHeight="1">
      <c r="K138" s="107"/>
      <c r="L138" s="107"/>
    </row>
    <row r="139" spans="2:12" ht="19.5" customHeight="1">
      <c r="K139" s="107"/>
      <c r="L139" s="107"/>
    </row>
    <row r="140" spans="2:12" ht="19.5" customHeight="1">
      <c r="K140" s="107"/>
      <c r="L140" s="107"/>
    </row>
    <row r="141" spans="2:12" ht="19.5" customHeight="1">
      <c r="K141" s="107"/>
      <c r="L141" s="107"/>
    </row>
    <row r="142" spans="2:12" ht="19.5" customHeight="1">
      <c r="K142" s="107"/>
      <c r="L142" s="107"/>
    </row>
    <row r="143" spans="2:12" ht="19.5" customHeight="1">
      <c r="K143" s="107"/>
      <c r="L143" s="107"/>
    </row>
    <row r="144" spans="2:12" ht="19.5" customHeight="1">
      <c r="K144" s="107"/>
      <c r="L144" s="107"/>
    </row>
    <row r="145" spans="11:12" ht="19.5" customHeight="1">
      <c r="K145" s="107"/>
      <c r="L145" s="107"/>
    </row>
    <row r="146" spans="11:12" ht="19.5" customHeight="1">
      <c r="K146" s="107"/>
      <c r="L146" s="107"/>
    </row>
    <row r="147" spans="11:12" ht="19.5" customHeight="1">
      <c r="K147" s="107"/>
      <c r="L147" s="107"/>
    </row>
    <row r="148" spans="11:12" ht="19.5" customHeight="1">
      <c r="K148" s="107"/>
      <c r="L148" s="107"/>
    </row>
    <row r="149" spans="11:12" ht="19.5" customHeight="1">
      <c r="K149" s="107"/>
    </row>
    <row r="150" spans="11:12" ht="19.5" customHeight="1">
      <c r="K150" s="107"/>
    </row>
    <row r="151" spans="11:12" ht="19.5" customHeight="1">
      <c r="K151" s="107"/>
    </row>
    <row r="152" spans="11:12" ht="19.5" customHeight="1">
      <c r="K152" s="107"/>
    </row>
    <row r="153" spans="11:12" ht="19.5" customHeight="1">
      <c r="K153" s="107"/>
    </row>
    <row r="154" spans="11:12" ht="19.5" customHeight="1">
      <c r="K154" s="107"/>
    </row>
    <row r="155" spans="11:12" ht="19.5" customHeight="1">
      <c r="K155" s="107"/>
    </row>
    <row r="156" spans="11:12" ht="19.5" customHeight="1">
      <c r="K156" s="107"/>
    </row>
    <row r="157" spans="11:12" ht="19.5" customHeight="1">
      <c r="K157" s="107"/>
    </row>
    <row r="158" spans="11:12" ht="19.5" customHeight="1">
      <c r="K158" s="107"/>
    </row>
    <row r="159" spans="11:12" ht="14.25" customHeight="1">
      <c r="K159" s="107"/>
    </row>
    <row r="160" spans="11:12" ht="19.5" customHeight="1">
      <c r="K160" s="107"/>
    </row>
    <row r="161" spans="11:11" ht="19.5" customHeight="1">
      <c r="K161" s="107"/>
    </row>
    <row r="162" spans="11:11" ht="19.5" customHeight="1">
      <c r="K162" s="107"/>
    </row>
    <row r="163" spans="11:11" ht="19.5" customHeight="1">
      <c r="K163" s="107"/>
    </row>
    <row r="164" spans="11:11" ht="19.5" customHeight="1">
      <c r="K164" s="107"/>
    </row>
    <row r="165" spans="11:11" ht="19.5" customHeight="1">
      <c r="K165" s="107"/>
    </row>
    <row r="166" spans="11:11" ht="19.5" customHeight="1">
      <c r="K166" s="107"/>
    </row>
    <row r="167" spans="11:11" ht="19.5" customHeight="1">
      <c r="K167" s="107"/>
    </row>
    <row r="168" spans="11:11" ht="19.5" customHeight="1">
      <c r="K168" s="107"/>
    </row>
    <row r="169" spans="11:11" ht="19.5" customHeight="1">
      <c r="K169" s="107"/>
    </row>
    <row r="170" spans="11:11" ht="19.5" customHeight="1">
      <c r="K170" s="107"/>
    </row>
    <row r="171" spans="11:11" ht="19.5" customHeight="1">
      <c r="K171" s="107"/>
    </row>
    <row r="172" spans="11:11" ht="19.5" customHeight="1">
      <c r="K172" s="107"/>
    </row>
    <row r="173" spans="11:11" ht="19.5" customHeight="1">
      <c r="K173" s="107"/>
    </row>
    <row r="174" spans="11:11" ht="19.5" customHeight="1">
      <c r="K174" s="107"/>
    </row>
    <row r="175" spans="11:11" ht="14.25" customHeight="1">
      <c r="K175" s="107"/>
    </row>
    <row r="176" spans="11:11" ht="19.5" customHeight="1">
      <c r="K176" s="107"/>
    </row>
    <row r="177" spans="11:11" ht="19.5" customHeight="1">
      <c r="K177" s="107"/>
    </row>
    <row r="178" spans="11:11" ht="19.5" customHeight="1">
      <c r="K178" s="107"/>
    </row>
    <row r="179" spans="11:11" ht="19.5" customHeight="1">
      <c r="K179" s="107"/>
    </row>
    <row r="180" spans="11:11" ht="19.5" customHeight="1">
      <c r="K180" s="107"/>
    </row>
    <row r="181" spans="11:11" ht="19.5" customHeight="1">
      <c r="K181" s="107"/>
    </row>
    <row r="182" spans="11:11" ht="19.5" customHeight="1">
      <c r="K182" s="107"/>
    </row>
    <row r="183" spans="11:11" ht="19.5" customHeight="1">
      <c r="K183" s="107"/>
    </row>
    <row r="184" spans="11:11" ht="19.5" customHeight="1">
      <c r="K184" s="107"/>
    </row>
    <row r="185" spans="11:11" ht="19.5" customHeight="1">
      <c r="K185" s="107"/>
    </row>
    <row r="186" spans="11:11" ht="19.5" customHeight="1">
      <c r="K186" s="107"/>
    </row>
    <row r="187" spans="11:11" ht="19.5" customHeight="1">
      <c r="K187" s="107"/>
    </row>
    <row r="188" spans="11:11" ht="19.5" customHeight="1">
      <c r="K188" s="107"/>
    </row>
    <row r="189" spans="11:11" ht="19.5" customHeight="1">
      <c r="K189" s="107"/>
    </row>
    <row r="190" spans="11:11" ht="19.5" customHeight="1">
      <c r="K190" s="107"/>
    </row>
    <row r="191" spans="11:11" ht="19.5" customHeight="1">
      <c r="K191" s="107"/>
    </row>
    <row r="192" spans="11:11" ht="19.5" customHeight="1">
      <c r="K192" s="107"/>
    </row>
    <row r="193" spans="11:11" ht="19.5" customHeight="1">
      <c r="K193" s="107"/>
    </row>
    <row r="194" spans="11:11" ht="19.5" customHeight="1">
      <c r="K194" s="107"/>
    </row>
    <row r="195" spans="11:11" ht="19.5" customHeight="1">
      <c r="K195" s="107"/>
    </row>
    <row r="196" spans="11:11" ht="19.5" customHeight="1">
      <c r="K196" s="107"/>
    </row>
    <row r="197" spans="11:11" ht="19.5" customHeight="1">
      <c r="K197" s="107"/>
    </row>
    <row r="198" spans="11:11" ht="19.5" customHeight="1">
      <c r="K198" s="107"/>
    </row>
    <row r="199" spans="11:11" ht="19.5" customHeight="1">
      <c r="K199" s="107"/>
    </row>
    <row r="200" spans="11:11" ht="19.5" customHeight="1">
      <c r="K200" s="107"/>
    </row>
    <row r="201" spans="11:11" ht="19.5" customHeight="1">
      <c r="K201" s="107"/>
    </row>
    <row r="202" spans="11:11" ht="19.5" customHeight="1">
      <c r="K202" s="107"/>
    </row>
    <row r="203" spans="11:11" ht="19.5" customHeight="1">
      <c r="K203" s="107"/>
    </row>
    <row r="204" spans="11:11" ht="19.5" customHeight="1">
      <c r="K204" s="107"/>
    </row>
    <row r="205" spans="11:11" ht="19.5" customHeight="1">
      <c r="K205" s="107"/>
    </row>
    <row r="206" spans="11:11" ht="19.5" customHeight="1">
      <c r="K206" s="107"/>
    </row>
    <row r="207" spans="11:11" ht="19.5" customHeight="1">
      <c r="K207" s="107"/>
    </row>
    <row r="208" spans="11:11" ht="19.5" customHeight="1">
      <c r="K208" s="107"/>
    </row>
    <row r="209" spans="11:11" ht="19.5" customHeight="1">
      <c r="K209" s="107"/>
    </row>
    <row r="210" spans="11:11" ht="19.5" customHeight="1">
      <c r="K210" s="107"/>
    </row>
    <row r="211" spans="11:11" ht="19.5" customHeight="1">
      <c r="K211" s="107"/>
    </row>
    <row r="212" spans="11:11" ht="3.75" customHeight="1">
      <c r="K212" s="107"/>
    </row>
  </sheetData>
  <mergeCells count="5">
    <mergeCell ref="A8:B9"/>
    <mergeCell ref="C8:C9"/>
    <mergeCell ref="B1:D1"/>
    <mergeCell ref="G1:J1"/>
    <mergeCell ref="G2:J2"/>
  </mergeCells>
  <hyperlinks>
    <hyperlink ref="B1" location="'Περιεχόμενα-Contents'!A1" display="Περιεχόμενα - Contents" xr:uid="{00000000-0004-0000-0800-000000000000}"/>
  </hyperlink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Περιεχόμενα-Contents</vt:lpstr>
      <vt:lpstr>Μεθοδ. Σημείωμα-Method. Note</vt:lpstr>
      <vt:lpstr>Κώδ. - Cod. NACE Rev. 2</vt:lpstr>
      <vt:lpstr>ΠΙΝΑΚΕΣ 2016-TABLES 2016</vt: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lpstr>'Κώδ. - Cod. NACE Rev. 2'!Print_Area</vt:lpstr>
      <vt:lpstr>'Μεθοδ. Σημείωμα-Method. Note'!Print_Area</vt:lpstr>
      <vt:lpstr>'Περιεχόμενα-Contents'!Print_Area</vt:lpstr>
      <vt:lpstr>'ΠΙΝΑΚΕΣ 2016-TABLES 2016'!Print_Area</vt:lpstr>
      <vt:lpstr>'1'!Print_Titles</vt:lpstr>
      <vt:lpstr>'2'!Print_Titles</vt:lpstr>
      <vt:lpstr>'3'!Print_Titles</vt:lpstr>
      <vt:lpstr>'4'!Print_Titles</vt:lpstr>
      <vt:lpstr>'5'!Print_Titles</vt:lpstr>
      <vt:lpstr>'6'!Print_Titles</vt:lpstr>
      <vt:lpstr>'7'!Print_Titles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Theodoulou  George</cp:lastModifiedBy>
  <cp:lastPrinted>2023-11-16T08:15:02Z</cp:lastPrinted>
  <dcterms:created xsi:type="dcterms:W3CDTF">2017-09-21T11:34:35Z</dcterms:created>
  <dcterms:modified xsi:type="dcterms:W3CDTF">2023-11-16T08:15:17Z</dcterms:modified>
</cp:coreProperties>
</file>